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filipovic\Radna površina\"/>
    </mc:Choice>
  </mc:AlternateContent>
  <bookViews>
    <workbookView xWindow="0" yWindow="0" windowWidth="20160" windowHeight="8832"/>
  </bookViews>
  <sheets>
    <sheet name="SAŽETAK" sheetId="12" r:id="rId1"/>
    <sheet name="Račun prihoda i rashoda" sheetId="11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2" l="1"/>
  <c r="H51" i="11" l="1"/>
  <c r="I12" i="12" l="1"/>
  <c r="H20" i="7" l="1"/>
  <c r="F20" i="7"/>
  <c r="G20" i="7"/>
  <c r="H18" i="7"/>
  <c r="H17" i="7"/>
  <c r="F17" i="7"/>
  <c r="F16" i="7"/>
  <c r="G16" i="7"/>
  <c r="H16" i="7"/>
  <c r="H15" i="7"/>
  <c r="H11" i="7"/>
  <c r="H10" i="7"/>
  <c r="H14" i="7"/>
  <c r="H13" i="7"/>
  <c r="H12" i="7"/>
  <c r="H19" i="7"/>
  <c r="H22" i="7"/>
  <c r="G55" i="7"/>
  <c r="H55" i="7"/>
  <c r="F55" i="7"/>
  <c r="G56" i="7"/>
  <c r="H56" i="7"/>
  <c r="F56" i="7"/>
  <c r="H101" i="7"/>
  <c r="I106" i="7"/>
  <c r="H105" i="7"/>
  <c r="G105" i="7"/>
  <c r="F105" i="7"/>
  <c r="F100" i="7" s="1"/>
  <c r="F99" i="7" s="1"/>
  <c r="I102" i="7"/>
  <c r="G101" i="7"/>
  <c r="F101" i="7"/>
  <c r="H92" i="7"/>
  <c r="I95" i="7"/>
  <c r="H85" i="7"/>
  <c r="H57" i="7"/>
  <c r="H64" i="7"/>
  <c r="G100" i="7" l="1"/>
  <c r="G99" i="7" s="1"/>
  <c r="I105" i="7"/>
  <c r="H100" i="7"/>
  <c r="H99" i="7" s="1"/>
  <c r="H98" i="7" s="1"/>
  <c r="H97" i="7" s="1"/>
  <c r="I101" i="7"/>
  <c r="C7" i="8"/>
  <c r="I100" i="7" l="1"/>
  <c r="I99" i="7"/>
  <c r="F58" i="5"/>
  <c r="D53" i="5"/>
  <c r="E53" i="5"/>
  <c r="F53" i="5"/>
  <c r="C53" i="5"/>
  <c r="F52" i="5"/>
  <c r="C58" i="5"/>
  <c r="E63" i="5"/>
  <c r="D63" i="5"/>
  <c r="C63" i="5"/>
  <c r="F63" i="5"/>
  <c r="C48" i="5"/>
  <c r="C36" i="5"/>
  <c r="C35" i="5" s="1"/>
  <c r="F36" i="5"/>
  <c r="F35" i="5" s="1"/>
  <c r="F26" i="5"/>
  <c r="F23" i="5" s="1"/>
  <c r="F24" i="5"/>
  <c r="C8" i="5" l="1"/>
  <c r="J87" i="11" l="1"/>
  <c r="J12" i="11"/>
  <c r="G12" i="11"/>
  <c r="H13" i="11"/>
  <c r="I13" i="11"/>
  <c r="J13" i="11"/>
  <c r="G13" i="11"/>
  <c r="G15" i="11"/>
  <c r="G17" i="11"/>
  <c r="L18" i="11"/>
  <c r="K18" i="11"/>
  <c r="H8" i="8" l="1"/>
  <c r="G8" i="8"/>
  <c r="L13" i="12"/>
  <c r="L10" i="12"/>
  <c r="I14" i="7"/>
  <c r="I26" i="7"/>
  <c r="I27" i="7"/>
  <c r="I28" i="7"/>
  <c r="I29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1" i="7"/>
  <c r="I53" i="7"/>
  <c r="I54" i="7"/>
  <c r="I58" i="7"/>
  <c r="I59" i="7"/>
  <c r="I60" i="7"/>
  <c r="I61" i="7"/>
  <c r="I62" i="7"/>
  <c r="I63" i="7"/>
  <c r="I71" i="7"/>
  <c r="I72" i="7"/>
  <c r="I73" i="7"/>
  <c r="I76" i="7"/>
  <c r="I80" i="7"/>
  <c r="I82" i="7"/>
  <c r="I86" i="7"/>
  <c r="I87" i="7"/>
  <c r="I90" i="7"/>
  <c r="I93" i="7"/>
  <c r="I94" i="7"/>
  <c r="I96" i="7"/>
  <c r="F57" i="7"/>
  <c r="G57" i="7"/>
  <c r="I57" i="7" s="1"/>
  <c r="L46" i="11" l="1"/>
  <c r="L47" i="11"/>
  <c r="L48" i="11"/>
  <c r="L50" i="11"/>
  <c r="L53" i="11"/>
  <c r="L54" i="11"/>
  <c r="L55" i="11"/>
  <c r="L57" i="11"/>
  <c r="L58" i="11"/>
  <c r="L59" i="11"/>
  <c r="L60" i="11"/>
  <c r="L61" i="11"/>
  <c r="L62" i="11"/>
  <c r="L64" i="11"/>
  <c r="L65" i="11"/>
  <c r="L66" i="11"/>
  <c r="L67" i="11"/>
  <c r="L68" i="11"/>
  <c r="L69" i="11"/>
  <c r="L70" i="11"/>
  <c r="L72" i="11"/>
  <c r="L73" i="11"/>
  <c r="L74" i="11"/>
  <c r="L77" i="11"/>
  <c r="L80" i="11"/>
  <c r="L83" i="11"/>
  <c r="L84" i="11"/>
  <c r="L88" i="11"/>
  <c r="L89" i="11"/>
  <c r="L91" i="11"/>
  <c r="L93" i="11"/>
  <c r="L94" i="11"/>
  <c r="L95" i="11"/>
  <c r="L16" i="11"/>
  <c r="L19" i="11"/>
  <c r="L22" i="11"/>
  <c r="L25" i="11"/>
  <c r="L27" i="11"/>
  <c r="L28" i="11"/>
  <c r="L31" i="11"/>
  <c r="L32" i="11"/>
  <c r="L36" i="11"/>
  <c r="K46" i="11"/>
  <c r="K47" i="11"/>
  <c r="K48" i="11"/>
  <c r="K50" i="11"/>
  <c r="K53" i="11"/>
  <c r="K54" i="11"/>
  <c r="K55" i="11"/>
  <c r="K57" i="11"/>
  <c r="K58" i="11"/>
  <c r="K59" i="11"/>
  <c r="K60" i="11"/>
  <c r="K61" i="11"/>
  <c r="K62" i="11"/>
  <c r="K64" i="11"/>
  <c r="K65" i="11"/>
  <c r="K66" i="11"/>
  <c r="K67" i="11"/>
  <c r="K68" i="11"/>
  <c r="K69" i="11"/>
  <c r="K70" i="11"/>
  <c r="K72" i="11"/>
  <c r="K73" i="11"/>
  <c r="K74" i="11"/>
  <c r="K77" i="11"/>
  <c r="K80" i="11"/>
  <c r="K83" i="11"/>
  <c r="K84" i="11"/>
  <c r="K88" i="11"/>
  <c r="K89" i="11"/>
  <c r="K91" i="11"/>
  <c r="K93" i="11"/>
  <c r="K95" i="11"/>
  <c r="K19" i="11"/>
  <c r="K22" i="11"/>
  <c r="K25" i="11"/>
  <c r="K27" i="11"/>
  <c r="K28" i="11"/>
  <c r="K31" i="11"/>
  <c r="K32" i="11"/>
  <c r="K36" i="11"/>
  <c r="K16" i="11"/>
  <c r="J15" i="12"/>
  <c r="I15" i="12"/>
  <c r="L15" i="12" s="1"/>
  <c r="H15" i="12"/>
  <c r="G15" i="12"/>
  <c r="K14" i="12"/>
  <c r="K13" i="12"/>
  <c r="J12" i="12"/>
  <c r="H12" i="12"/>
  <c r="G12" i="12"/>
  <c r="K10" i="12"/>
  <c r="H9" i="5"/>
  <c r="H10" i="5"/>
  <c r="H11" i="5"/>
  <c r="H12" i="5"/>
  <c r="H13" i="5"/>
  <c r="H16" i="5"/>
  <c r="H17" i="5"/>
  <c r="H20" i="5"/>
  <c r="H21" i="5"/>
  <c r="H22" i="5"/>
  <c r="H25" i="5"/>
  <c r="H28" i="5"/>
  <c r="H31" i="5"/>
  <c r="H32" i="5"/>
  <c r="H33" i="5"/>
  <c r="H37" i="5"/>
  <c r="H38" i="5"/>
  <c r="H39" i="5"/>
  <c r="H40" i="5"/>
  <c r="H41" i="5"/>
  <c r="H42" i="5"/>
  <c r="H43" i="5"/>
  <c r="H44" i="5"/>
  <c r="H45" i="5"/>
  <c r="H46" i="5"/>
  <c r="H49" i="5"/>
  <c r="H50" i="5"/>
  <c r="H51" i="5"/>
  <c r="H54" i="5"/>
  <c r="H55" i="5"/>
  <c r="H56" i="5"/>
  <c r="H57" i="5"/>
  <c r="H60" i="5"/>
  <c r="H61" i="5"/>
  <c r="H66" i="5"/>
  <c r="H69" i="5"/>
  <c r="H70" i="5"/>
  <c r="H71" i="5"/>
  <c r="G9" i="5"/>
  <c r="G10" i="5"/>
  <c r="G11" i="5"/>
  <c r="G12" i="5"/>
  <c r="G13" i="5"/>
  <c r="G16" i="5"/>
  <c r="G17" i="5"/>
  <c r="G20" i="5"/>
  <c r="G21" i="5"/>
  <c r="G22" i="5"/>
  <c r="G25" i="5"/>
  <c r="G28" i="5"/>
  <c r="G31" i="5"/>
  <c r="G32" i="5"/>
  <c r="G33" i="5"/>
  <c r="G36" i="5"/>
  <c r="G37" i="5"/>
  <c r="G38" i="5"/>
  <c r="G39" i="5"/>
  <c r="G40" i="5"/>
  <c r="G41" i="5"/>
  <c r="G42" i="5"/>
  <c r="G43" i="5"/>
  <c r="G44" i="5"/>
  <c r="G45" i="5"/>
  <c r="G46" i="5"/>
  <c r="G49" i="5"/>
  <c r="G50" i="5"/>
  <c r="G51" i="5"/>
  <c r="G54" i="5"/>
  <c r="G55" i="5"/>
  <c r="G56" i="5"/>
  <c r="G57" i="5"/>
  <c r="G60" i="5"/>
  <c r="G61" i="5"/>
  <c r="G66" i="5"/>
  <c r="G69" i="5"/>
  <c r="G70" i="5"/>
  <c r="G71" i="5"/>
  <c r="J16" i="12" l="1"/>
  <c r="L12" i="12"/>
  <c r="G16" i="12"/>
  <c r="I16" i="12"/>
  <c r="H16" i="12"/>
  <c r="K15" i="12"/>
  <c r="K12" i="12"/>
  <c r="L16" i="12" l="1"/>
  <c r="K16" i="12"/>
  <c r="G92" i="7" l="1"/>
  <c r="G91" i="7" s="1"/>
  <c r="F92" i="7"/>
  <c r="F91" i="7" s="1"/>
  <c r="G85" i="7"/>
  <c r="G89" i="7"/>
  <c r="H89" i="7"/>
  <c r="F89" i="7"/>
  <c r="F85" i="7"/>
  <c r="G81" i="7"/>
  <c r="H81" i="7"/>
  <c r="G79" i="7"/>
  <c r="H79" i="7"/>
  <c r="F81" i="7"/>
  <c r="F79" i="7"/>
  <c r="G75" i="7"/>
  <c r="G74" i="7" s="1"/>
  <c r="H75" i="7"/>
  <c r="F75" i="7"/>
  <c r="F74" i="7" s="1"/>
  <c r="G70" i="7"/>
  <c r="G69" i="7" s="1"/>
  <c r="H70" i="7"/>
  <c r="F70" i="7"/>
  <c r="F69" i="7" s="1"/>
  <c r="I81" i="7" l="1"/>
  <c r="I79" i="7"/>
  <c r="F84" i="7"/>
  <c r="F83" i="7" s="1"/>
  <c r="F19" i="7" s="1"/>
  <c r="H91" i="7"/>
  <c r="I91" i="7" s="1"/>
  <c r="I92" i="7"/>
  <c r="H84" i="7"/>
  <c r="I89" i="7"/>
  <c r="I85" i="7"/>
  <c r="H74" i="7"/>
  <c r="I74" i="7" s="1"/>
  <c r="I75" i="7"/>
  <c r="H69" i="7"/>
  <c r="I70" i="7"/>
  <c r="F68" i="7"/>
  <c r="G68" i="7"/>
  <c r="G17" i="7" s="1"/>
  <c r="I17" i="7" s="1"/>
  <c r="F78" i="7"/>
  <c r="F77" i="7" s="1"/>
  <c r="F18" i="7" s="1"/>
  <c r="G84" i="7"/>
  <c r="G83" i="7" s="1"/>
  <c r="G19" i="7" s="1"/>
  <c r="I19" i="7" s="1"/>
  <c r="H78" i="7"/>
  <c r="G78" i="7"/>
  <c r="G77" i="7" s="1"/>
  <c r="G18" i="7" s="1"/>
  <c r="I18" i="7" s="1"/>
  <c r="G50" i="7"/>
  <c r="H50" i="7"/>
  <c r="F50" i="7"/>
  <c r="G52" i="7"/>
  <c r="H52" i="7"/>
  <c r="F52" i="7"/>
  <c r="G30" i="7"/>
  <c r="H30" i="7"/>
  <c r="F30" i="7"/>
  <c r="G25" i="7"/>
  <c r="H25" i="7"/>
  <c r="F25" i="7"/>
  <c r="I50" i="7" l="1"/>
  <c r="F24" i="7"/>
  <c r="F23" i="7" s="1"/>
  <c r="I30" i="7"/>
  <c r="I25" i="7"/>
  <c r="F67" i="7"/>
  <c r="F66" i="7" s="1"/>
  <c r="I69" i="7"/>
  <c r="H68" i="7"/>
  <c r="I68" i="7" s="1"/>
  <c r="I52" i="7"/>
  <c r="I84" i="7"/>
  <c r="H83" i="7"/>
  <c r="I83" i="7" s="1"/>
  <c r="H77" i="7"/>
  <c r="I77" i="7" s="1"/>
  <c r="I78" i="7"/>
  <c r="G67" i="7"/>
  <c r="G24" i="7"/>
  <c r="G23" i="7" s="1"/>
  <c r="H24" i="7"/>
  <c r="H23" i="7" s="1"/>
  <c r="F6" i="8"/>
  <c r="D7" i="8"/>
  <c r="D6" i="8" s="1"/>
  <c r="E7" i="8"/>
  <c r="E6" i="8" s="1"/>
  <c r="F7" i="8"/>
  <c r="C6" i="8"/>
  <c r="I94" i="11"/>
  <c r="H94" i="11"/>
  <c r="G94" i="11"/>
  <c r="K94" i="11" s="1"/>
  <c r="J92" i="11"/>
  <c r="L92" i="11" s="1"/>
  <c r="H92" i="11"/>
  <c r="G92" i="11"/>
  <c r="K92" i="11" s="1"/>
  <c r="I87" i="11"/>
  <c r="I86" i="11" s="1"/>
  <c r="H87" i="11"/>
  <c r="G87" i="11"/>
  <c r="J82" i="11"/>
  <c r="I82" i="11"/>
  <c r="I81" i="11" s="1"/>
  <c r="H82" i="11"/>
  <c r="H81" i="11" s="1"/>
  <c r="G82" i="11"/>
  <c r="G81" i="11"/>
  <c r="J79" i="11"/>
  <c r="I79" i="11"/>
  <c r="H79" i="11"/>
  <c r="G79" i="11"/>
  <c r="K79" i="11" s="1"/>
  <c r="J78" i="11"/>
  <c r="I78" i="11"/>
  <c r="H78" i="11"/>
  <c r="J76" i="11"/>
  <c r="L76" i="11" s="1"/>
  <c r="I76" i="11"/>
  <c r="H76" i="11"/>
  <c r="G76" i="11"/>
  <c r="J75" i="11"/>
  <c r="L75" i="11" s="1"/>
  <c r="I75" i="11"/>
  <c r="H75" i="11"/>
  <c r="J71" i="11"/>
  <c r="L71" i="11" s="1"/>
  <c r="I71" i="11"/>
  <c r="H71" i="11"/>
  <c r="G71" i="11"/>
  <c r="J63" i="11"/>
  <c r="I63" i="11"/>
  <c r="H63" i="11"/>
  <c r="G63" i="11"/>
  <c r="J56" i="11"/>
  <c r="I56" i="11"/>
  <c r="H56" i="11"/>
  <c r="G56" i="11"/>
  <c r="J52" i="11"/>
  <c r="I52" i="11"/>
  <c r="H52" i="11"/>
  <c r="G52" i="11"/>
  <c r="J51" i="11"/>
  <c r="J49" i="11"/>
  <c r="L49" i="11" s="1"/>
  <c r="I49" i="11"/>
  <c r="H49" i="11"/>
  <c r="H44" i="11" s="1"/>
  <c r="G49" i="11"/>
  <c r="K49" i="11" s="1"/>
  <c r="J45" i="11"/>
  <c r="I45" i="11"/>
  <c r="I44" i="11" s="1"/>
  <c r="H45" i="11"/>
  <c r="G45" i="11"/>
  <c r="J35" i="11"/>
  <c r="I35" i="11"/>
  <c r="H35" i="11"/>
  <c r="G35" i="11"/>
  <c r="J34" i="11"/>
  <c r="I34" i="11"/>
  <c r="H34" i="11"/>
  <c r="G34" i="11"/>
  <c r="G33" i="11" s="1"/>
  <c r="J33" i="11"/>
  <c r="I33" i="11"/>
  <c r="H33" i="11"/>
  <c r="J30" i="11"/>
  <c r="I30" i="11"/>
  <c r="I29" i="11" s="1"/>
  <c r="H30" i="11"/>
  <c r="H29" i="11" s="1"/>
  <c r="G30" i="11"/>
  <c r="J26" i="11"/>
  <c r="L26" i="11" s="1"/>
  <c r="I26" i="11"/>
  <c r="H26" i="11"/>
  <c r="G26" i="11"/>
  <c r="J24" i="11"/>
  <c r="I24" i="11"/>
  <c r="I23" i="11" s="1"/>
  <c r="H24" i="11"/>
  <c r="H23" i="11" s="1"/>
  <c r="G24" i="11"/>
  <c r="G23" i="11"/>
  <c r="J21" i="11"/>
  <c r="I21" i="11"/>
  <c r="I20" i="11" s="1"/>
  <c r="H21" i="11"/>
  <c r="G21" i="11"/>
  <c r="G20" i="11" s="1"/>
  <c r="H20" i="11"/>
  <c r="J17" i="11"/>
  <c r="I17" i="11"/>
  <c r="H17" i="11"/>
  <c r="J15" i="11"/>
  <c r="I15" i="11"/>
  <c r="I12" i="11" s="1"/>
  <c r="H15" i="11"/>
  <c r="H12" i="11" s="1"/>
  <c r="H53" i="5"/>
  <c r="G22" i="7" l="1"/>
  <c r="G12" i="7" s="1"/>
  <c r="G15" i="7"/>
  <c r="I15" i="7" s="1"/>
  <c r="F15" i="7"/>
  <c r="F22" i="7"/>
  <c r="F12" i="7" s="1"/>
  <c r="H6" i="8"/>
  <c r="L63" i="11"/>
  <c r="L56" i="11"/>
  <c r="I51" i="11"/>
  <c r="I43" i="11" s="1"/>
  <c r="I42" i="11" s="1"/>
  <c r="L52" i="11"/>
  <c r="L45" i="11"/>
  <c r="G66" i="7"/>
  <c r="F13" i="7"/>
  <c r="G13" i="7"/>
  <c r="I13" i="7" s="1"/>
  <c r="I56" i="7"/>
  <c r="H67" i="7"/>
  <c r="H66" i="7" s="1"/>
  <c r="I24" i="7"/>
  <c r="G6" i="8"/>
  <c r="H7" i="8"/>
  <c r="G7" i="8"/>
  <c r="G53" i="5"/>
  <c r="C52" i="5"/>
  <c r="G52" i="5" s="1"/>
  <c r="K76" i="11"/>
  <c r="L21" i="11"/>
  <c r="K33" i="11"/>
  <c r="L33" i="11"/>
  <c r="K34" i="11"/>
  <c r="L34" i="11"/>
  <c r="K35" i="11"/>
  <c r="L35" i="11"/>
  <c r="L78" i="11"/>
  <c r="L79" i="11"/>
  <c r="J86" i="11"/>
  <c r="J85" i="11" s="1"/>
  <c r="L87" i="11"/>
  <c r="G86" i="11"/>
  <c r="K87" i="11"/>
  <c r="K82" i="11"/>
  <c r="J81" i="11"/>
  <c r="L81" i="11" s="1"/>
  <c r="L82" i="11"/>
  <c r="G78" i="11"/>
  <c r="K78" i="11" s="1"/>
  <c r="G75" i="11"/>
  <c r="K75" i="11" s="1"/>
  <c r="K71" i="11"/>
  <c r="K63" i="11"/>
  <c r="K56" i="11"/>
  <c r="G51" i="11"/>
  <c r="K51" i="11" s="1"/>
  <c r="K52" i="11"/>
  <c r="J44" i="11"/>
  <c r="L44" i="11" s="1"/>
  <c r="G44" i="11"/>
  <c r="K45" i="11"/>
  <c r="J29" i="11"/>
  <c r="L29" i="11" s="1"/>
  <c r="L30" i="11"/>
  <c r="G29" i="11"/>
  <c r="K30" i="11"/>
  <c r="K26" i="11"/>
  <c r="J23" i="11"/>
  <c r="L23" i="11" s="1"/>
  <c r="L24" i="11"/>
  <c r="K24" i="11"/>
  <c r="K21" i="11"/>
  <c r="J20" i="11"/>
  <c r="K20" i="11"/>
  <c r="L17" i="11"/>
  <c r="K17" i="11"/>
  <c r="L12" i="11"/>
  <c r="K12" i="11"/>
  <c r="L15" i="11"/>
  <c r="K15" i="11"/>
  <c r="I85" i="11"/>
  <c r="I11" i="11"/>
  <c r="I10" i="11" s="1"/>
  <c r="H86" i="11"/>
  <c r="H85" i="11" s="1"/>
  <c r="H43" i="11"/>
  <c r="H42" i="11" s="1"/>
  <c r="H11" i="11"/>
  <c r="H10" i="11" s="1"/>
  <c r="F11" i="7" l="1"/>
  <c r="F10" i="7" s="1"/>
  <c r="G11" i="7"/>
  <c r="L51" i="11"/>
  <c r="G21" i="7"/>
  <c r="I66" i="7"/>
  <c r="G10" i="7"/>
  <c r="I12" i="7"/>
  <c r="I16" i="7"/>
  <c r="I67" i="7"/>
  <c r="H21" i="7"/>
  <c r="I23" i="7"/>
  <c r="L20" i="11"/>
  <c r="J11" i="11"/>
  <c r="L85" i="11"/>
  <c r="L86" i="11"/>
  <c r="G85" i="11"/>
  <c r="K86" i="11"/>
  <c r="K81" i="11"/>
  <c r="J43" i="11"/>
  <c r="K44" i="11"/>
  <c r="G43" i="11"/>
  <c r="G42" i="11" s="1"/>
  <c r="G11" i="11"/>
  <c r="G10" i="11" s="1"/>
  <c r="K29" i="11"/>
  <c r="K23" i="11"/>
  <c r="J10" i="11"/>
  <c r="L11" i="11"/>
  <c r="F21" i="7"/>
  <c r="D68" i="5"/>
  <c r="D67" i="5" s="1"/>
  <c r="E68" i="5"/>
  <c r="F68" i="5"/>
  <c r="H68" i="5" s="1"/>
  <c r="C68" i="5"/>
  <c r="E67" i="5"/>
  <c r="D59" i="5"/>
  <c r="D58" i="5" s="1"/>
  <c r="E59" i="5"/>
  <c r="E58" i="5" s="1"/>
  <c r="F59" i="5"/>
  <c r="C59" i="5"/>
  <c r="E52" i="5"/>
  <c r="H52" i="5" s="1"/>
  <c r="D52" i="5"/>
  <c r="D48" i="5"/>
  <c r="D47" i="5" s="1"/>
  <c r="E48" i="5"/>
  <c r="E47" i="5" s="1"/>
  <c r="F48" i="5"/>
  <c r="C47" i="5"/>
  <c r="D44" i="5"/>
  <c r="E44" i="5"/>
  <c r="F44" i="5"/>
  <c r="C44" i="5"/>
  <c r="G35" i="5"/>
  <c r="D36" i="5"/>
  <c r="D35" i="5" s="1"/>
  <c r="E36" i="5"/>
  <c r="D30" i="5"/>
  <c r="D29" i="5" s="1"/>
  <c r="E30" i="5"/>
  <c r="E29" i="5" s="1"/>
  <c r="F30" i="5"/>
  <c r="C29" i="5"/>
  <c r="E35" i="5" l="1"/>
  <c r="H35" i="5" s="1"/>
  <c r="H36" i="5"/>
  <c r="I11" i="7"/>
  <c r="I10" i="7"/>
  <c r="I55" i="7"/>
  <c r="I22" i="7"/>
  <c r="I21" i="7"/>
  <c r="F67" i="5"/>
  <c r="H67" i="5" s="1"/>
  <c r="H58" i="5"/>
  <c r="H59" i="5"/>
  <c r="F47" i="5"/>
  <c r="G47" i="5" s="1"/>
  <c r="H48" i="5"/>
  <c r="G48" i="5"/>
  <c r="C67" i="5"/>
  <c r="G68" i="5"/>
  <c r="G59" i="5"/>
  <c r="F29" i="5"/>
  <c r="H29" i="5" s="1"/>
  <c r="H30" i="5"/>
  <c r="G30" i="5"/>
  <c r="K85" i="11"/>
  <c r="J42" i="11"/>
  <c r="L42" i="11" s="1"/>
  <c r="L43" i="11"/>
  <c r="K43" i="11"/>
  <c r="K11" i="11"/>
  <c r="L10" i="11"/>
  <c r="K10" i="11"/>
  <c r="D34" i="5"/>
  <c r="C34" i="5"/>
  <c r="D24" i="5"/>
  <c r="D23" i="5" s="1"/>
  <c r="E24" i="5"/>
  <c r="E23" i="5" s="1"/>
  <c r="C24" i="5"/>
  <c r="D19" i="5"/>
  <c r="D18" i="5" s="1"/>
  <c r="E19" i="5"/>
  <c r="E18" i="5" s="1"/>
  <c r="F19" i="5"/>
  <c r="C19" i="5"/>
  <c r="F14" i="5"/>
  <c r="H14" i="5" s="1"/>
  <c r="D15" i="5"/>
  <c r="D14" i="5" s="1"/>
  <c r="E15" i="5"/>
  <c r="E14" i="5" s="1"/>
  <c r="F15" i="5"/>
  <c r="H15" i="5" s="1"/>
  <c r="C15" i="5"/>
  <c r="D11" i="5"/>
  <c r="E11" i="5"/>
  <c r="F11" i="5"/>
  <c r="C11" i="5"/>
  <c r="E34" i="5" l="1"/>
  <c r="G67" i="5"/>
  <c r="G58" i="5"/>
  <c r="H47" i="5"/>
  <c r="F34" i="5"/>
  <c r="H34" i="5" s="1"/>
  <c r="G29" i="5"/>
  <c r="H23" i="5"/>
  <c r="H24" i="5"/>
  <c r="F18" i="5"/>
  <c r="H18" i="5" s="1"/>
  <c r="H19" i="5"/>
  <c r="C23" i="5"/>
  <c r="G23" i="5" s="1"/>
  <c r="G24" i="5"/>
  <c r="C18" i="5"/>
  <c r="G19" i="5"/>
  <c r="C14" i="5"/>
  <c r="G14" i="5" s="1"/>
  <c r="G15" i="5"/>
  <c r="K42" i="11"/>
  <c r="D8" i="5"/>
  <c r="D7" i="5" s="1"/>
  <c r="D6" i="5" s="1"/>
  <c r="E8" i="5"/>
  <c r="E7" i="5" s="1"/>
  <c r="E6" i="5" s="1"/>
  <c r="F8" i="5"/>
  <c r="C7" i="5"/>
  <c r="G34" i="5" l="1"/>
  <c r="G18" i="5"/>
  <c r="F7" i="5"/>
  <c r="H8" i="5"/>
  <c r="G8" i="5"/>
  <c r="C6" i="5"/>
  <c r="G7" i="5"/>
  <c r="F6" i="5" l="1"/>
  <c r="H6" i="5" s="1"/>
  <c r="H7" i="5"/>
  <c r="G6" i="5" l="1"/>
</calcChain>
</file>

<file path=xl/sharedStrings.xml><?xml version="1.0" encoding="utf-8"?>
<sst xmlns="http://schemas.openxmlformats.org/spreadsheetml/2006/main" count="397" uniqueCount="205">
  <si>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</si>
  <si>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</si>
  <si>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</si>
  <si>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</si>
  <si>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</si>
  <si>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</si>
  <si>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</si>
  <si>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</si>
  <si>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</si>
  <si>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</si>
  <si>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</si>
  <si>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</si>
  <si>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</si>
  <si>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</si>
  <si>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</si>
  <si>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</si>
  <si>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</si>
  <si>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</si>
  <si>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</si>
  <si>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</si>
  <si>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</si>
  <si>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</si>
  <si>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</si>
  <si>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</si>
  <si>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</si>
  <si>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</si>
  <si>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</si>
  <si>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</si>
  <si>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 xml:space="preserve">OSTVARENJE/ IZVRŠENJE 
1.-6.2023. 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</si>
  <si>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</si>
  <si>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</si>
  <si>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</si>
  <si>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</si>
  <si>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</si>
  <si>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</si>
  <si>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</si>
  <si>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</si>
  <si>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</si>
  <si>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</si>
  <si>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</si>
  <si>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</si>
  <si>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</si>
  <si>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</si>
  <si>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</si>
  <si>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</si>
  <si>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</si>
  <si>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</si>
  <si>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</si>
  <si>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</si>
  <si>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</si>
  <si>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</si>
  <si>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</si>
  <si>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</si>
  <si>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</si>
  <si>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</si>
  <si>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</si>
  <si>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</si>
  <si>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</si>
  <si>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</si>
  <si>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</si>
  <si>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</si>
  <si>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</si>
  <si>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</si>
  <si>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</si>
  <si>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</si>
  <si>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</si>
  <si>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</si>
  <si>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</si>
  <si>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</si>
  <si>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</si>
  <si>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</si>
  <si>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 xml:space="preserve">OSTVARENJE/IZVRŠENJE 
2022. </t>
  </si>
  <si>
    <t xml:space="preserve">OSTVARENJE/IZVRŠENJE 
2023. </t>
  </si>
  <si>
    <t>IZVORNI PLAN 
2023.</t>
  </si>
  <si>
    <t>TEKUĆI PLAN 
2023.</t>
  </si>
  <si>
    <t>Pomoći od izvanproračunskih korisnika</t>
  </si>
  <si>
    <t>Tekuće pomoći od izvanproračunskih korisnika</t>
  </si>
  <si>
    <t>Prijenosi između prpračunskih korisnika</t>
  </si>
  <si>
    <t>Kapitalni prijenosi između proračunskih korisnika</t>
  </si>
  <si>
    <t xml:space="preserve"> Prihodi od upravnih i administrativnih pristojbi, pristojbi po posebnim propisimai naknada</t>
  </si>
  <si>
    <t>Prihodi po posebnim propisima</t>
  </si>
  <si>
    <t>Ostali nespomenuti prihodi</t>
  </si>
  <si>
    <t>Prihodi od pruženih usluga</t>
  </si>
  <si>
    <t xml:space="preserve">Donacija od pravnih i fizičkih osoba izvan općeg proračuna </t>
  </si>
  <si>
    <t>Tekuće donacije</t>
  </si>
  <si>
    <t>Kapitalne donacije</t>
  </si>
  <si>
    <t>Prihodi iz nadležnog proračuna</t>
  </si>
  <si>
    <t>Prihodi iz nadležnog proračuna za financiranje redovne djelatnosti proračunskih korisnika</t>
  </si>
  <si>
    <t>Prihodi iz nadležnog prračuna za financiranje redovne djelatnosti</t>
  </si>
  <si>
    <t>Prihodi iz nadležnog prračuna za financiranje rashoda za nabavu nefinancijske imovine</t>
  </si>
  <si>
    <t>Plaće za posebne uvjete rada</t>
  </si>
  <si>
    <t>Ostali rashodi za zaposlene</t>
  </si>
  <si>
    <t>Doprinosi na plaće</t>
  </si>
  <si>
    <t>Doprinosi za mirovinsko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</si>
  <si>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</si>
  <si>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</si>
  <si>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</si>
  <si>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</si>
  <si>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</si>
  <si>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</si>
  <si>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</si>
  <si>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Sitan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</si>
  <si>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</si>
  <si>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</si>
  <si>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</si>
  <si>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</si>
  <si>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</si>
  <si>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</si>
  <si>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</si>
  <si>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</si>
  <si>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Ostale usluge</t>
  </si>
  <si>
    <t>Ostali nespomenuti rashodi poslovanja</t>
  </si>
  <si>
    <t>Naknade za rad predstavničkih i izvršnih tijela</t>
  </si>
  <si>
    <t>Premije osiguranja</t>
  </si>
  <si>
    <t>Pristojbe i naknade</t>
  </si>
  <si>
    <t>Financijski rashodi</t>
  </si>
  <si>
    <t>Ostali financijski rashodi</t>
  </si>
  <si>
    <t>Bankarske usluge i platni promet</t>
  </si>
  <si>
    <t>Prijenosi između proračun.korisnika istog proračuna</t>
  </si>
  <si>
    <t>Tekući prijenosi između pror.korisnika istog proračuna</t>
  </si>
  <si>
    <t>Pomoći dane u inozemstvu i unutar općeg proračuna</t>
  </si>
  <si>
    <t>Naknade građanima i kućanstvima na temelju 
osiguranja i druge naknade</t>
  </si>
  <si>
    <t>Ostale naknade građanima i kućanstvima iz prpračuna</t>
  </si>
  <si>
    <t>Naknade građanima i kućanstvima u novcu</t>
  </si>
  <si>
    <t>Naknade građanima i kućanstvima u naravi</t>
  </si>
  <si>
    <t>Rashodi za nabavu proizvedene dugotrajne imovine</t>
  </si>
  <si>
    <t>Postrojenja i oprema</t>
  </si>
  <si>
    <t>Uredska oprema i namještaj</t>
  </si>
  <si>
    <t>Komunikacijska oprema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</si>
  <si>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</si>
  <si>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</si>
  <si>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</si>
  <si>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</si>
  <si>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postrojenjima i opreme</t>
  </si>
  <si>
    <t>67 Prihodi za financiranje rashoda poslovanja</t>
  </si>
  <si>
    <t>66 Ostali prihodi</t>
  </si>
  <si>
    <t>4 Prihodi za posebne namjene</t>
  </si>
  <si>
    <t>43 Prihodi za posebne namjene</t>
  </si>
  <si>
    <t>5 Ostale pomoći</t>
  </si>
  <si>
    <t>52 Ostale pomoći</t>
  </si>
  <si>
    <t>63 Pomoći iz inozemstva i od subjekata unutar općeg proračuna</t>
  </si>
  <si>
    <t>61 Donacije</t>
  </si>
  <si>
    <t>65 Prihodi od administ.pristojbi po posebnim propisima</t>
  </si>
  <si>
    <t>31 Rashodi za zaposlene</t>
  </si>
  <si>
    <t>32 Materijalni rashodi</t>
  </si>
  <si>
    <t>34 Financijski rashodi</t>
  </si>
  <si>
    <t xml:space="preserve">37 Naknade građanima i kućanstvima </t>
  </si>
  <si>
    <t xml:space="preserve">45 Rashodi za dodatna ulaganja </t>
  </si>
  <si>
    <t>42 Rashodi za nabavu nefin.imovine</t>
  </si>
  <si>
    <t>6 Donacije</t>
  </si>
  <si>
    <t xml:space="preserve">  36 Pomoći dane u inoz.i unutar općeg pror.</t>
  </si>
  <si>
    <t>10 Socijalna zaštita</t>
  </si>
  <si>
    <t>107 Socijalna pomoć stanovništvu koje nije obuhvaćeno socijalnim programima</t>
  </si>
  <si>
    <t>109 Aktivnosti socijalne zaštite koje nisu 
drugdje svrstane</t>
  </si>
  <si>
    <t xml:space="preserve">Razdjel: 086 Ministarstvo rada, mirovinskoga sustava, obitelji i socijalne politike     </t>
  </si>
  <si>
    <t>Glava: 60 Proračunski korisnici u socijalnoj skrbi</t>
  </si>
  <si>
    <t>Ustanova: 410 Centar za pružanje usluga u zajednici Zagreb-Dugave</t>
  </si>
  <si>
    <t>UKUPNI RASHODI</t>
  </si>
  <si>
    <t>Skrb za socijalno osjetljive skupine</t>
  </si>
  <si>
    <t>A 734190</t>
  </si>
  <si>
    <t>Skrb za djecu i mladež s poremećajima u ponašanju</t>
  </si>
  <si>
    <t>IF 11</t>
  </si>
  <si>
    <t>Proračunski rashodi</t>
  </si>
  <si>
    <t>Doprinosi za zdravstveno osiguranje</t>
  </si>
  <si>
    <t>Naknada za prijevoz, za rad na terenu i odvojeni život</t>
  </si>
  <si>
    <t>Sitni inventar i auto gume</t>
  </si>
  <si>
    <t>Naknade građanima i kućanstvima na temelju osiguranja i druge naknade</t>
  </si>
  <si>
    <t>IF 43</t>
  </si>
  <si>
    <t>Ostali rashodi za posebne namjene</t>
  </si>
  <si>
    <t>A 797010</t>
  </si>
  <si>
    <t>IF 31</t>
  </si>
  <si>
    <t>Vlastiti rashodi</t>
  </si>
  <si>
    <t>Skrb za djecu i mladež s poremećajima u ponašanju (ostali izvori financiranja)</t>
  </si>
  <si>
    <t>IF 52</t>
  </si>
  <si>
    <t>IF 61</t>
  </si>
  <si>
    <t>Ostale pomoći</t>
  </si>
  <si>
    <t>Donacije</t>
  </si>
  <si>
    <t>II.  POSEBNI DIO</t>
  </si>
  <si>
    <t>Ravnatelj:</t>
  </si>
  <si>
    <t>Božo Vrkljan dipl.soc.radnik</t>
  </si>
  <si>
    <t xml:space="preserve">OSTVARENJE/IZVRŠENJE 
1.-6.2023. </t>
  </si>
  <si>
    <t>IZVORNI PLAN 
2024.</t>
  </si>
  <si>
    <t>TEKUĆI PLAN 
2024.</t>
  </si>
  <si>
    <t xml:space="preserve">OSTVARENJE/IZVRŠENJE 
1.-6.2024. </t>
  </si>
  <si>
    <t xml:space="preserve">OSTVARENJE/ IZVRŠENJE 
1.-6.2024. </t>
  </si>
  <si>
    <t>Tekući prijenosi između proračunskih korisnika</t>
  </si>
  <si>
    <t>Pomoći od međunarodnih org.te institucija i tijela EU</t>
  </si>
  <si>
    <t>Tekuće pomoći od institucija i tijela EU</t>
  </si>
  <si>
    <t>IZVORNI PLAN
2024.</t>
  </si>
  <si>
    <t>TEKUĆI PLAN
 2024.</t>
  </si>
  <si>
    <t>Sportska i glazbena oprema</t>
  </si>
  <si>
    <t>581 Mehanizam za oporavak i otpornost</t>
  </si>
  <si>
    <t xml:space="preserve"> IZVRŠENJE 
1.-6.2023. </t>
  </si>
  <si>
    <t>IZVORNI PLAN 2024.</t>
  </si>
  <si>
    <t>TEKUĆI PLAN 2024.</t>
  </si>
  <si>
    <t xml:space="preserve"> IZVRŠENJE 
1.-6.2024. </t>
  </si>
  <si>
    <t>IZVORNI PLAN ILI REBALANS 2024.*</t>
  </si>
  <si>
    <t>TEKUĆI PLAN 2024.*</t>
  </si>
  <si>
    <t>Tekući prijenosi između proračunskih korisnika istog proračuna</t>
  </si>
  <si>
    <t>IF 581</t>
  </si>
  <si>
    <t>Razvoj socijalnih usluga u zajednici-NPOO</t>
  </si>
  <si>
    <t>Mehanizam za oporavak i otpornost</t>
  </si>
  <si>
    <t>T 797014</t>
  </si>
  <si>
    <t>Potpore</t>
  </si>
  <si>
    <t>POLUGODIŠNJI IZVJEŠTAJ O IZVRŠENJU FINANCIJSKOG PLANA CENTRA ZA PRUŽANJE USLUGA U ZAJEDNICI ZAGREB-DUGAVE
ZA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</si>
</sst>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59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7" fillId="3" borderId="3" xfId="0" applyNumberFormat="1" applyFont="1" applyFill="1" applyBorder="1" applyAlignment="1" applyProtection="1">
      <alignment wrapText="1"/>
    </xf>
    <xf numFmtId="3" fontId="5" fillId="3" borderId="3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Alignment="1">
      <alignment vertical="top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/>
    <xf numFmtId="4" fontId="20" fillId="0" borderId="3" xfId="0" applyNumberFormat="1" applyFont="1" applyBorder="1"/>
    <xf numFmtId="0" fontId="20" fillId="0" borderId="3" xfId="0" applyFont="1" applyBorder="1"/>
    <xf numFmtId="0" fontId="20" fillId="0" borderId="0" xfId="0" applyFont="1"/>
    <xf numFmtId="0" fontId="21" fillId="2" borderId="3" xfId="0" quotePrefix="1" applyFont="1" applyFill="1" applyBorder="1" applyAlignment="1">
      <alignment horizontal="left" vertical="center"/>
    </xf>
    <xf numFmtId="0" fontId="1" fillId="0" borderId="0" xfId="0" applyFont="1"/>
    <xf numFmtId="4" fontId="8" fillId="2" borderId="3" xfId="0" applyNumberFormat="1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4" fontId="10" fillId="2" borderId="3" xfId="0" applyNumberFormat="1" applyFont="1" applyFill="1" applyBorder="1" applyAlignment="1" applyProtection="1">
      <alignment vertical="center" wrapText="1"/>
    </xf>
    <xf numFmtId="0" fontId="22" fillId="0" borderId="3" xfId="0" applyFont="1" applyBorder="1" applyAlignment="1">
      <alignment vertical="top" wrapText="1"/>
    </xf>
    <xf numFmtId="4" fontId="22" fillId="0" borderId="3" xfId="0" applyNumberFormat="1" applyFont="1" applyBorder="1" applyAlignment="1">
      <alignment vertical="top" wrapText="1"/>
    </xf>
    <xf numFmtId="0" fontId="0" fillId="0" borderId="0" xfId="0" applyBorder="1"/>
    <xf numFmtId="0" fontId="20" fillId="0" borderId="0" xfId="0" applyFont="1" applyBorder="1"/>
    <xf numFmtId="4" fontId="20" fillId="0" borderId="0" xfId="0" applyNumberFormat="1" applyFont="1" applyBorder="1"/>
    <xf numFmtId="0" fontId="9" fillId="2" borderId="6" xfId="0" applyNumberFormat="1" applyFont="1" applyFill="1" applyBorder="1" applyAlignment="1" applyProtection="1">
      <alignment horizontal="left" vertical="center" wrapText="1"/>
    </xf>
    <xf numFmtId="4" fontId="3" fillId="2" borderId="6" xfId="0" applyNumberFormat="1" applyFont="1" applyFill="1" applyBorder="1" applyAlignment="1">
      <alignment horizontal="right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2" borderId="4" xfId="0" applyNumberFormat="1" applyFont="1" applyFill="1" applyBorder="1" applyAlignment="1" applyProtection="1">
      <alignment horizontal="center" vertical="center" wrapText="1"/>
    </xf>
    <xf numFmtId="4" fontId="24" fillId="2" borderId="3" xfId="0" applyNumberFormat="1" applyFont="1" applyFill="1" applyBorder="1" applyAlignment="1">
      <alignment horizontal="right"/>
    </xf>
    <xf numFmtId="0" fontId="23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4" fontId="8" fillId="2" borderId="3" xfId="0" applyNumberFormat="1" applyFont="1" applyFill="1" applyBorder="1" applyAlignment="1">
      <alignment horizontal="right"/>
    </xf>
    <xf numFmtId="4" fontId="8" fillId="2" borderId="4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1" fontId="1" fillId="0" borderId="3" xfId="0" applyNumberFormat="1" applyFont="1" applyBorder="1"/>
    <xf numFmtId="0" fontId="22" fillId="0" borderId="0" xfId="0" applyFont="1" applyAlignment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1" fontId="20" fillId="0" borderId="3" xfId="0" applyNumberFormat="1" applyFont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 applyProtection="1">
      <alignment horizontal="right" vertical="center" wrapText="1"/>
    </xf>
    <xf numFmtId="3" fontId="6" fillId="3" borderId="4" xfId="0" applyNumberFormat="1" applyFont="1" applyFill="1" applyBorder="1" applyAlignment="1" applyProtection="1">
      <alignment horizontal="right" vertical="center" wrapText="1"/>
    </xf>
    <xf numFmtId="1" fontId="0" fillId="0" borderId="3" xfId="0" applyNumberFormat="1" applyBorder="1"/>
    <xf numFmtId="0" fontId="25" fillId="0" borderId="0" xfId="0" applyFont="1" applyAlignment="1">
      <alignment horizontal="center" vertical="center" wrapText="1"/>
    </xf>
    <xf numFmtId="0" fontId="12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0" fillId="0" borderId="3" xfId="0" applyNumberFormat="1" applyFont="1" applyFill="1" applyBorder="1" applyAlignment="1" applyProtection="1">
      <alignment vertical="center"/>
    </xf>
    <xf numFmtId="4" fontId="10" fillId="3" borderId="3" xfId="0" applyNumberFormat="1" applyFont="1" applyFill="1" applyBorder="1" applyAlignment="1" applyProtection="1">
      <alignment vertical="center"/>
    </xf>
    <xf numFmtId="4" fontId="1" fillId="0" borderId="0" xfId="0" applyNumberFormat="1" applyFont="1"/>
    <xf numFmtId="4" fontId="10" fillId="3" borderId="3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center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center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0"/>
  <sheetViews>
    <sheetView tabSelected="1" workbookViewId="0">
      <selection activeCell="L13" sqref="L13:L14"/>
    </sheetView>
  </sheetViews>
  <sheetFormatPr defaultRowHeight="14.4" x14ac:dyDescent="0.3"/>
  <cols>
    <col min="6" max="10" width="25.33203125" customWidth="1"/>
    <col min="11" max="12" width="15.6640625" customWidth="1"/>
    <col min="13" max="13" width="25.33203125" customWidth="1"/>
  </cols>
  <sheetData>
    <row r="1" spans="2:13" ht="42" customHeight="1" x14ac:dyDescent="0.3">
      <c r="B1" s="131" t="s">
        <v>204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31"/>
    </row>
    <row r="2" spans="2:13" ht="18" customHeight="1" x14ac:dyDescent="0.3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3" ht="15.75" customHeight="1" x14ac:dyDescent="0.3">
      <c r="B3" s="131" t="s">
        <v>10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30"/>
    </row>
    <row r="4" spans="2:13" ht="17.399999999999999" x14ac:dyDescent="0.3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4"/>
    </row>
    <row r="5" spans="2:13" ht="18" customHeight="1" x14ac:dyDescent="0.3">
      <c r="B5" s="131" t="s">
        <v>62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29"/>
    </row>
    <row r="6" spans="2:13" ht="18" customHeight="1" x14ac:dyDescent="0.3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29"/>
    </row>
    <row r="7" spans="2:13" ht="18" customHeight="1" x14ac:dyDescent="0.3">
      <c r="B7" s="132" t="s">
        <v>70</v>
      </c>
      <c r="C7" s="132"/>
      <c r="D7" s="132"/>
      <c r="E7" s="132"/>
      <c r="F7" s="132"/>
      <c r="G7" s="5"/>
      <c r="H7" s="6"/>
      <c r="I7" s="6"/>
      <c r="J7" s="6"/>
      <c r="K7" s="36"/>
      <c r="L7" s="36"/>
    </row>
    <row r="8" spans="2:13" ht="26.4" x14ac:dyDescent="0.3">
      <c r="B8" s="133" t="s">
        <v>7</v>
      </c>
      <c r="C8" s="133"/>
      <c r="D8" s="133"/>
      <c r="E8" s="133"/>
      <c r="F8" s="133"/>
      <c r="G8" s="33" t="s">
        <v>180</v>
      </c>
      <c r="H8" s="33" t="s">
        <v>181</v>
      </c>
      <c r="I8" s="33" t="s">
        <v>182</v>
      </c>
      <c r="J8" s="33" t="s">
        <v>183</v>
      </c>
      <c r="K8" s="33" t="s">
        <v>29</v>
      </c>
      <c r="L8" s="33" t="s">
        <v>60</v>
      </c>
    </row>
    <row r="9" spans="2:13" x14ac:dyDescent="0.3">
      <c r="B9" s="129">
        <v>1</v>
      </c>
      <c r="C9" s="129"/>
      <c r="D9" s="129"/>
      <c r="E9" s="129"/>
      <c r="F9" s="130"/>
      <c r="G9" s="39">
        <v>2</v>
      </c>
      <c r="H9" s="38">
        <v>3</v>
      </c>
      <c r="I9" s="38">
        <v>4</v>
      </c>
      <c r="J9" s="38">
        <v>5</v>
      </c>
      <c r="K9" s="38" t="s">
        <v>43</v>
      </c>
      <c r="L9" s="38" t="s">
        <v>44</v>
      </c>
    </row>
    <row r="10" spans="2:13" x14ac:dyDescent="0.3">
      <c r="B10" s="121" t="s">
        <v>31</v>
      </c>
      <c r="C10" s="122"/>
      <c r="D10" s="122"/>
      <c r="E10" s="122"/>
      <c r="F10" s="123"/>
      <c r="G10" s="117">
        <v>1641009.83</v>
      </c>
      <c r="H10" s="57">
        <v>3640190</v>
      </c>
      <c r="I10" s="57">
        <v>3640190</v>
      </c>
      <c r="J10" s="57">
        <v>2117973.9500000002</v>
      </c>
      <c r="K10" s="22">
        <f>J10/G10*100</f>
        <v>129.06528110194196</v>
      </c>
      <c r="L10" s="22">
        <f>J10/I10*100</f>
        <v>58.18306049958931</v>
      </c>
    </row>
    <row r="11" spans="2:13" x14ac:dyDescent="0.3">
      <c r="B11" s="124" t="s">
        <v>30</v>
      </c>
      <c r="C11" s="123"/>
      <c r="D11" s="123"/>
      <c r="E11" s="123"/>
      <c r="F11" s="123"/>
      <c r="G11" s="117">
        <v>0</v>
      </c>
      <c r="H11" s="57">
        <v>0</v>
      </c>
      <c r="I11" s="57">
        <v>0</v>
      </c>
      <c r="J11" s="57">
        <v>0</v>
      </c>
      <c r="K11" s="22">
        <v>0</v>
      </c>
      <c r="L11" s="22">
        <v>0</v>
      </c>
    </row>
    <row r="12" spans="2:13" x14ac:dyDescent="0.3">
      <c r="B12" s="125" t="s">
        <v>0</v>
      </c>
      <c r="C12" s="126"/>
      <c r="D12" s="126"/>
      <c r="E12" s="126"/>
      <c r="F12" s="127"/>
      <c r="G12" s="118">
        <f>G10+G11</f>
        <v>1641009.83</v>
      </c>
      <c r="H12" s="118">
        <f t="shared" ref="H12:J12" si="0">H10+H11</f>
        <v>3640190</v>
      </c>
      <c r="I12" s="118">
        <f>I10+I11</f>
        <v>3640190</v>
      </c>
      <c r="J12" s="118">
        <f t="shared" si="0"/>
        <v>2117973.9500000002</v>
      </c>
      <c r="K12" s="22">
        <f t="shared" ref="K12:K16" si="1">J12/G12*100</f>
        <v>129.06528110194196</v>
      </c>
      <c r="L12" s="22">
        <f t="shared" ref="L12:L16" si="2">J12/I12*100</f>
        <v>58.18306049958931</v>
      </c>
    </row>
    <row r="13" spans="2:13" x14ac:dyDescent="0.3">
      <c r="B13" s="128" t="s">
        <v>32</v>
      </c>
      <c r="C13" s="122"/>
      <c r="D13" s="122"/>
      <c r="E13" s="122"/>
      <c r="F13" s="122"/>
      <c r="G13" s="117">
        <v>1604941.08</v>
      </c>
      <c r="H13" s="57">
        <v>3640190</v>
      </c>
      <c r="I13" s="57">
        <v>3640190</v>
      </c>
      <c r="J13" s="57">
        <v>2108932.0499999998</v>
      </c>
      <c r="K13" s="22">
        <f t="shared" si="1"/>
        <v>131.40245933514268</v>
      </c>
      <c r="L13" s="22">
        <f t="shared" si="2"/>
        <v>57.934669618893523</v>
      </c>
    </row>
    <row r="14" spans="2:13" x14ac:dyDescent="0.3">
      <c r="B14" s="134" t="s">
        <v>33</v>
      </c>
      <c r="C14" s="123"/>
      <c r="D14" s="123"/>
      <c r="E14" s="123"/>
      <c r="F14" s="123"/>
      <c r="G14" s="119">
        <v>77416.45</v>
      </c>
      <c r="H14" s="58"/>
      <c r="I14" s="58">
        <v>0</v>
      </c>
      <c r="J14" s="58">
        <v>8207.1200000000008</v>
      </c>
      <c r="K14" s="22">
        <f t="shared" si="1"/>
        <v>10.601261101484246</v>
      </c>
      <c r="L14" s="22" t="e">
        <f t="shared" si="2"/>
        <v>#DIV/0!</v>
      </c>
    </row>
    <row r="15" spans="2:13" x14ac:dyDescent="0.3">
      <c r="B15" s="24" t="s">
        <v>1</v>
      </c>
      <c r="C15" s="105"/>
      <c r="D15" s="105"/>
      <c r="E15" s="105"/>
      <c r="F15" s="105"/>
      <c r="G15" s="118">
        <f>G13+G14</f>
        <v>1682357.53</v>
      </c>
      <c r="H15" s="118">
        <f t="shared" ref="H15:J15" si="3">H13+H14</f>
        <v>3640190</v>
      </c>
      <c r="I15" s="118">
        <f t="shared" si="3"/>
        <v>3640190</v>
      </c>
      <c r="J15" s="118">
        <f t="shared" si="3"/>
        <v>2117139.17</v>
      </c>
      <c r="K15" s="22">
        <f t="shared" si="1"/>
        <v>125.84359342452017</v>
      </c>
      <c r="L15" s="22">
        <f t="shared" si="2"/>
        <v>58.160128180122463</v>
      </c>
    </row>
    <row r="16" spans="2:13" x14ac:dyDescent="0.3">
      <c r="B16" s="139" t="s">
        <v>2</v>
      </c>
      <c r="C16" s="126"/>
      <c r="D16" s="126"/>
      <c r="E16" s="126"/>
      <c r="F16" s="126"/>
      <c r="G16" s="120">
        <f>G12-G15</f>
        <v>-41347.699999999953</v>
      </c>
      <c r="H16" s="120">
        <f t="shared" ref="H16:J16" si="4">H12-H15</f>
        <v>0</v>
      </c>
      <c r="I16" s="120">
        <f t="shared" si="4"/>
        <v>0</v>
      </c>
      <c r="J16" s="120">
        <f t="shared" si="4"/>
        <v>834.78000000026077</v>
      </c>
      <c r="K16" s="22">
        <f t="shared" si="1"/>
        <v>-2.0189272922079384</v>
      </c>
      <c r="L16" s="22" t="e">
        <f t="shared" si="2"/>
        <v>#DIV/0!</v>
      </c>
    </row>
    <row r="17" spans="1:49" ht="17.399999999999999" x14ac:dyDescent="0.3">
      <c r="B17" s="18"/>
      <c r="C17" s="17"/>
      <c r="D17" s="17"/>
      <c r="E17" s="17"/>
      <c r="F17" s="17"/>
      <c r="G17" s="17"/>
      <c r="H17" s="17"/>
      <c r="I17" s="17"/>
      <c r="J17" s="17"/>
      <c r="K17" s="1"/>
      <c r="L17" s="1"/>
      <c r="M17" s="1"/>
    </row>
    <row r="18" spans="1:49" ht="18" customHeight="1" x14ac:dyDescent="0.3">
      <c r="B18" s="132" t="s">
        <v>67</v>
      </c>
      <c r="C18" s="132"/>
      <c r="D18" s="132"/>
      <c r="E18" s="132"/>
      <c r="F18" s="132"/>
      <c r="G18" s="17"/>
      <c r="H18" s="17"/>
      <c r="I18" s="17"/>
      <c r="J18" s="17"/>
      <c r="K18" s="1"/>
      <c r="L18" s="1"/>
      <c r="M18" s="1"/>
    </row>
    <row r="19" spans="1:49" ht="26.4" x14ac:dyDescent="0.3">
      <c r="B19" s="133" t="s">
        <v>7</v>
      </c>
      <c r="C19" s="133"/>
      <c r="D19" s="133"/>
      <c r="E19" s="133"/>
      <c r="F19" s="133"/>
      <c r="G19" s="33" t="s">
        <v>71</v>
      </c>
      <c r="H19" s="33" t="s">
        <v>73</v>
      </c>
      <c r="I19" s="33" t="s">
        <v>74</v>
      </c>
      <c r="J19" s="2" t="s">
        <v>72</v>
      </c>
      <c r="K19" s="2" t="s">
        <v>29</v>
      </c>
      <c r="L19" s="2" t="s">
        <v>60</v>
      </c>
    </row>
    <row r="20" spans="1:49" x14ac:dyDescent="0.3">
      <c r="B20" s="140">
        <v>1</v>
      </c>
      <c r="C20" s="141"/>
      <c r="D20" s="141"/>
      <c r="E20" s="141"/>
      <c r="F20" s="141"/>
      <c r="G20" s="40">
        <v>2</v>
      </c>
      <c r="H20" s="38">
        <v>3</v>
      </c>
      <c r="I20" s="38">
        <v>4</v>
      </c>
      <c r="J20" s="38">
        <v>5</v>
      </c>
      <c r="K20" s="38" t="s">
        <v>43</v>
      </c>
      <c r="L20" s="38" t="s">
        <v>44</v>
      </c>
    </row>
    <row r="21" spans="1:49" ht="15.75" customHeight="1" x14ac:dyDescent="0.3">
      <c r="B21" s="121" t="s">
        <v>34</v>
      </c>
      <c r="C21" s="142"/>
      <c r="D21" s="142"/>
      <c r="E21" s="142"/>
      <c r="F21" s="142"/>
      <c r="G21" s="34"/>
      <c r="H21" s="23"/>
      <c r="I21" s="23"/>
      <c r="J21" s="23"/>
      <c r="K21" s="23"/>
      <c r="L21" s="23"/>
    </row>
    <row r="22" spans="1:49" x14ac:dyDescent="0.3">
      <c r="B22" s="121" t="s">
        <v>35</v>
      </c>
      <c r="C22" s="122"/>
      <c r="D22" s="122"/>
      <c r="E22" s="122"/>
      <c r="F22" s="122"/>
      <c r="G22" s="32"/>
      <c r="H22" s="23"/>
      <c r="I22" s="23"/>
      <c r="J22" s="23"/>
      <c r="K22" s="23"/>
      <c r="L22" s="23"/>
    </row>
    <row r="23" spans="1:49" ht="15" customHeight="1" x14ac:dyDescent="0.3">
      <c r="B23" s="135" t="s">
        <v>61</v>
      </c>
      <c r="C23" s="136"/>
      <c r="D23" s="136"/>
      <c r="E23" s="136"/>
      <c r="F23" s="137"/>
      <c r="G23" s="42"/>
      <c r="H23" s="43"/>
      <c r="I23" s="43"/>
      <c r="J23" s="43"/>
      <c r="K23" s="43"/>
      <c r="L23" s="43"/>
    </row>
    <row r="24" spans="1:49" s="44" customFormat="1" ht="15" customHeight="1" x14ac:dyDescent="0.3">
      <c r="A24"/>
      <c r="B24" s="121" t="s">
        <v>16</v>
      </c>
      <c r="C24" s="122"/>
      <c r="D24" s="122"/>
      <c r="E24" s="122"/>
      <c r="F24" s="122"/>
      <c r="G24" s="32"/>
      <c r="I24" s="23"/>
      <c r="J24" s="23"/>
      <c r="K24" s="23"/>
      <c r="L24" s="23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4" customFormat="1" ht="15" customHeight="1" x14ac:dyDescent="0.3">
      <c r="A25"/>
      <c r="B25" s="121" t="s">
        <v>66</v>
      </c>
      <c r="C25" s="122"/>
      <c r="D25" s="122"/>
      <c r="E25" s="122"/>
      <c r="F25" s="122"/>
      <c r="G25" s="32"/>
      <c r="H25" s="23"/>
      <c r="I25" s="23"/>
      <c r="J25" s="23"/>
      <c r="K25" s="23"/>
      <c r="L25" s="2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6" customFormat="1" x14ac:dyDescent="0.3">
      <c r="A26" s="54"/>
      <c r="B26" s="135" t="s">
        <v>68</v>
      </c>
      <c r="C26" s="136"/>
      <c r="D26" s="136"/>
      <c r="E26" s="136"/>
      <c r="F26" s="137"/>
      <c r="G26" s="42"/>
      <c r="H26" s="55"/>
      <c r="I26" s="55"/>
      <c r="J26" s="55"/>
      <c r="K26" s="55"/>
      <c r="L26" s="55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</row>
    <row r="27" spans="1:49" ht="15.6" x14ac:dyDescent="0.3">
      <c r="B27" s="138" t="s">
        <v>69</v>
      </c>
      <c r="C27" s="138"/>
      <c r="D27" s="138"/>
      <c r="E27" s="138"/>
      <c r="F27" s="138"/>
      <c r="G27" s="45"/>
      <c r="H27" s="46"/>
      <c r="I27" s="46"/>
      <c r="J27" s="46"/>
      <c r="K27" s="46"/>
      <c r="L27" s="46"/>
    </row>
    <row r="29" spans="1:49" ht="15.6" x14ac:dyDescent="0.3">
      <c r="B29" s="41"/>
      <c r="C29" s="41"/>
      <c r="D29" s="41"/>
      <c r="E29" s="41"/>
      <c r="F29" s="41"/>
      <c r="G29" s="41"/>
      <c r="H29" s="41"/>
      <c r="I29" s="41"/>
      <c r="J29" s="114" t="s">
        <v>178</v>
      </c>
      <c r="K29" s="41"/>
      <c r="L29" s="41"/>
    </row>
    <row r="30" spans="1:49" ht="15.6" x14ac:dyDescent="0.3">
      <c r="J30" s="115" t="s">
        <v>179</v>
      </c>
    </row>
  </sheetData>
  <mergeCells count="22">
    <mergeCell ref="B14:F14"/>
    <mergeCell ref="B24:F24"/>
    <mergeCell ref="B25:F25"/>
    <mergeCell ref="B26:F26"/>
    <mergeCell ref="B27:F27"/>
    <mergeCell ref="B23:F23"/>
    <mergeCell ref="B22:F22"/>
    <mergeCell ref="B16:F16"/>
    <mergeCell ref="B18:F18"/>
    <mergeCell ref="B19:F19"/>
    <mergeCell ref="B20:F20"/>
    <mergeCell ref="B21:F21"/>
    <mergeCell ref="B1:L1"/>
    <mergeCell ref="B3:L3"/>
    <mergeCell ref="B5:L5"/>
    <mergeCell ref="B7:F7"/>
    <mergeCell ref="B8:F8"/>
    <mergeCell ref="B10:F10"/>
    <mergeCell ref="B11:F11"/>
    <mergeCell ref="B12:F12"/>
    <mergeCell ref="B13:F13"/>
    <mergeCell ref="B9:F9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2"/>
  <sheetViews>
    <sheetView topLeftCell="F1" workbookViewId="0">
      <selection activeCell="K15" sqref="K15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11.44140625" customWidth="1"/>
    <col min="5" max="5" width="8.44140625" customWidth="1"/>
    <col min="6" max="6" width="44.6640625" customWidth="1"/>
    <col min="7" max="10" width="25.33203125" customWidth="1"/>
    <col min="11" max="12" width="15.6640625" style="64" customWidth="1"/>
  </cols>
  <sheetData>
    <row r="1" spans="2:12" ht="17.399999999999999" x14ac:dyDescent="0.3">
      <c r="B1" s="18"/>
      <c r="C1" s="18"/>
      <c r="D1" s="18"/>
      <c r="E1" s="18"/>
      <c r="F1" s="18"/>
      <c r="G1" s="18"/>
      <c r="H1" s="18"/>
      <c r="I1" s="18"/>
      <c r="J1" s="18"/>
      <c r="K1" s="108"/>
      <c r="L1" s="108"/>
    </row>
    <row r="2" spans="2:12" ht="15.75" customHeight="1" x14ac:dyDescent="0.3">
      <c r="B2" s="131" t="s">
        <v>10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2:12" ht="17.399999999999999" x14ac:dyDescent="0.3">
      <c r="B3" s="18"/>
      <c r="C3" s="18"/>
      <c r="D3" s="18"/>
      <c r="E3" s="18"/>
      <c r="F3" s="18"/>
      <c r="G3" s="18"/>
      <c r="H3" s="18"/>
      <c r="I3" s="18"/>
      <c r="J3" s="4"/>
      <c r="K3" s="4"/>
      <c r="L3" s="4"/>
    </row>
    <row r="4" spans="2:12" ht="15.75" customHeight="1" x14ac:dyDescent="0.3">
      <c r="B4" s="131" t="s">
        <v>64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2:12" ht="17.399999999999999" x14ac:dyDescent="0.3">
      <c r="B5" s="18"/>
      <c r="C5" s="18"/>
      <c r="D5" s="18"/>
      <c r="E5" s="18"/>
      <c r="F5" s="18"/>
      <c r="G5" s="18"/>
      <c r="H5" s="18"/>
      <c r="I5" s="18"/>
      <c r="J5" s="4"/>
      <c r="K5" s="4"/>
      <c r="L5" s="4"/>
    </row>
    <row r="6" spans="2:12" ht="15.75" customHeight="1" x14ac:dyDescent="0.3">
      <c r="B6" s="131" t="s">
        <v>45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2:12" ht="17.399999999999999" x14ac:dyDescent="0.3">
      <c r="B7" s="18"/>
      <c r="C7" s="18"/>
      <c r="D7" s="18"/>
      <c r="E7" s="18"/>
      <c r="F7" s="18"/>
      <c r="G7" s="18"/>
      <c r="H7" s="18"/>
      <c r="I7" s="18"/>
      <c r="J7" s="4"/>
      <c r="K7" s="4"/>
      <c r="L7" s="4"/>
    </row>
    <row r="8" spans="2:12" ht="45" customHeight="1" x14ac:dyDescent="0.3">
      <c r="B8" s="146" t="s">
        <v>7</v>
      </c>
      <c r="C8" s="147"/>
      <c r="D8" s="147"/>
      <c r="E8" s="147"/>
      <c r="F8" s="148"/>
      <c r="G8" s="43" t="s">
        <v>28</v>
      </c>
      <c r="H8" s="43" t="s">
        <v>181</v>
      </c>
      <c r="I8" s="43" t="s">
        <v>182</v>
      </c>
      <c r="J8" s="43" t="s">
        <v>184</v>
      </c>
      <c r="K8" s="43" t="s">
        <v>29</v>
      </c>
      <c r="L8" s="43" t="s">
        <v>60</v>
      </c>
    </row>
    <row r="9" spans="2:12" x14ac:dyDescent="0.3">
      <c r="B9" s="143">
        <v>1</v>
      </c>
      <c r="C9" s="144"/>
      <c r="D9" s="144"/>
      <c r="E9" s="144"/>
      <c r="F9" s="145"/>
      <c r="G9" s="47">
        <v>2</v>
      </c>
      <c r="H9" s="47">
        <v>3</v>
      </c>
      <c r="I9" s="47">
        <v>4</v>
      </c>
      <c r="J9" s="47">
        <v>5</v>
      </c>
      <c r="K9" s="43" t="s">
        <v>43</v>
      </c>
      <c r="L9" s="43" t="s">
        <v>44</v>
      </c>
    </row>
    <row r="10" spans="2:12" s="66" customFormat="1" x14ac:dyDescent="0.3">
      <c r="B10" s="9"/>
      <c r="C10" s="9"/>
      <c r="D10" s="9"/>
      <c r="E10" s="9"/>
      <c r="F10" s="9" t="s">
        <v>59</v>
      </c>
      <c r="G10" s="69">
        <f>G11+G33</f>
        <v>1641009.8299999998</v>
      </c>
      <c r="H10" s="69">
        <f t="shared" ref="H10:J10" si="0">H11+H33</f>
        <v>3640190</v>
      </c>
      <c r="I10" s="69">
        <f t="shared" si="0"/>
        <v>3640190</v>
      </c>
      <c r="J10" s="69">
        <f t="shared" si="0"/>
        <v>2117973.9500000002</v>
      </c>
      <c r="K10" s="109">
        <f>J10/G10*100</f>
        <v>129.06528110194199</v>
      </c>
      <c r="L10" s="109">
        <f>J10/I10*100</f>
        <v>58.18306049958931</v>
      </c>
    </row>
    <row r="11" spans="2:12" s="64" customFormat="1" ht="13.2" x14ac:dyDescent="0.25">
      <c r="B11" s="9">
        <v>6</v>
      </c>
      <c r="C11" s="9"/>
      <c r="D11" s="9"/>
      <c r="E11" s="9"/>
      <c r="F11" s="9" t="s">
        <v>3</v>
      </c>
      <c r="G11" s="61">
        <f>G12+G20+G23+G29</f>
        <v>1641009.8299999998</v>
      </c>
      <c r="H11" s="61">
        <f t="shared" ref="H11:I11" si="1">H12+H20+H23+H29</f>
        <v>3640190</v>
      </c>
      <c r="I11" s="61">
        <f t="shared" si="1"/>
        <v>3640190</v>
      </c>
      <c r="J11" s="61">
        <f>J12+J20+J23+J29</f>
        <v>2117973.9500000002</v>
      </c>
      <c r="K11" s="109">
        <f t="shared" ref="K11:K36" si="2">J11/G11*100</f>
        <v>129.06528110194199</v>
      </c>
      <c r="L11" s="109">
        <f t="shared" ref="L11:L36" si="3">J11/I11*100</f>
        <v>58.18306049958931</v>
      </c>
    </row>
    <row r="12" spans="2:12" s="64" customFormat="1" ht="26.4" x14ac:dyDescent="0.25">
      <c r="B12" s="9"/>
      <c r="C12" s="14">
        <v>63</v>
      </c>
      <c r="D12" s="14"/>
      <c r="E12" s="14"/>
      <c r="F12" s="14" t="s">
        <v>14</v>
      </c>
      <c r="G12" s="59">
        <f>G13+G15+G17</f>
        <v>4148.9399999999996</v>
      </c>
      <c r="H12" s="59">
        <f t="shared" ref="H12:J12" si="4">H13+H15+H17</f>
        <v>13455</v>
      </c>
      <c r="I12" s="59">
        <f t="shared" si="4"/>
        <v>13455</v>
      </c>
      <c r="J12" s="59">
        <f t="shared" si="4"/>
        <v>143902.44</v>
      </c>
      <c r="K12" s="109">
        <f t="shared" si="2"/>
        <v>3468.4145830019238</v>
      </c>
      <c r="L12" s="109">
        <f t="shared" si="3"/>
        <v>1069.5090301003345</v>
      </c>
    </row>
    <row r="13" spans="2:12" s="64" customFormat="1" ht="13.2" x14ac:dyDescent="0.25">
      <c r="B13" s="9"/>
      <c r="C13" s="14"/>
      <c r="D13" s="14">
        <v>632</v>
      </c>
      <c r="E13" s="14"/>
      <c r="F13" s="14" t="s">
        <v>186</v>
      </c>
      <c r="G13" s="59">
        <f>G14</f>
        <v>0</v>
      </c>
      <c r="H13" s="59">
        <f t="shared" ref="H13:J13" si="5">H14</f>
        <v>0</v>
      </c>
      <c r="I13" s="59">
        <f t="shared" si="5"/>
        <v>0</v>
      </c>
      <c r="J13" s="59">
        <f t="shared" si="5"/>
        <v>121130.88</v>
      </c>
      <c r="K13" s="109"/>
      <c r="L13" s="109"/>
    </row>
    <row r="14" spans="2:12" s="64" customFormat="1" ht="13.2" x14ac:dyDescent="0.25">
      <c r="B14" s="9"/>
      <c r="C14" s="14"/>
      <c r="D14" s="14"/>
      <c r="E14" s="14">
        <v>6323</v>
      </c>
      <c r="F14" s="14" t="s">
        <v>187</v>
      </c>
      <c r="G14" s="59">
        <v>0</v>
      </c>
      <c r="H14" s="59"/>
      <c r="I14" s="59"/>
      <c r="J14" s="59">
        <v>121130.88</v>
      </c>
      <c r="K14" s="109"/>
      <c r="L14" s="109"/>
    </row>
    <row r="15" spans="2:12" s="64" customFormat="1" ht="13.2" x14ac:dyDescent="0.25">
      <c r="B15" s="10"/>
      <c r="C15" s="10"/>
      <c r="D15" s="10">
        <v>634</v>
      </c>
      <c r="E15" s="10"/>
      <c r="F15" s="10" t="s">
        <v>75</v>
      </c>
      <c r="G15" s="59">
        <f>G16</f>
        <v>0</v>
      </c>
      <c r="H15" s="59">
        <f t="shared" ref="H15:J15" si="6">H16</f>
        <v>13455</v>
      </c>
      <c r="I15" s="59">
        <f t="shared" si="6"/>
        <v>13455</v>
      </c>
      <c r="J15" s="59">
        <f t="shared" si="6"/>
        <v>22771.56</v>
      </c>
      <c r="K15" s="109" t="e">
        <f t="shared" si="2"/>
        <v>#DIV/0!</v>
      </c>
      <c r="L15" s="109">
        <f t="shared" si="3"/>
        <v>169.24236343366778</v>
      </c>
    </row>
    <row r="16" spans="2:12" s="64" customFormat="1" ht="13.2" x14ac:dyDescent="0.25">
      <c r="B16" s="10"/>
      <c r="C16" s="10"/>
      <c r="D16" s="10"/>
      <c r="E16" s="10">
        <v>6341</v>
      </c>
      <c r="F16" s="10" t="s">
        <v>76</v>
      </c>
      <c r="G16" s="59">
        <v>0</v>
      </c>
      <c r="H16" s="59">
        <v>13455</v>
      </c>
      <c r="I16" s="59">
        <v>13455</v>
      </c>
      <c r="J16" s="62">
        <v>22771.56</v>
      </c>
      <c r="K16" s="109" t="e">
        <f t="shared" si="2"/>
        <v>#DIV/0!</v>
      </c>
      <c r="L16" s="109">
        <f t="shared" si="3"/>
        <v>169.24236343366778</v>
      </c>
    </row>
    <row r="17" spans="2:12" s="64" customFormat="1" ht="13.2" x14ac:dyDescent="0.25">
      <c r="B17" s="10"/>
      <c r="C17" s="10"/>
      <c r="D17" s="10">
        <v>639</v>
      </c>
      <c r="E17" s="10"/>
      <c r="F17" s="10" t="s">
        <v>77</v>
      </c>
      <c r="G17" s="59">
        <f>G18+G19</f>
        <v>4148.9399999999996</v>
      </c>
      <c r="H17" s="59">
        <f t="shared" ref="H17:J17" si="7">H19</f>
        <v>0</v>
      </c>
      <c r="I17" s="59">
        <f t="shared" si="7"/>
        <v>0</v>
      </c>
      <c r="J17" s="59">
        <f t="shared" si="7"/>
        <v>0</v>
      </c>
      <c r="K17" s="109">
        <f t="shared" si="2"/>
        <v>0</v>
      </c>
      <c r="L17" s="109" t="e">
        <f t="shared" si="3"/>
        <v>#DIV/0!</v>
      </c>
    </row>
    <row r="18" spans="2:12" s="64" customFormat="1" ht="13.2" x14ac:dyDescent="0.25">
      <c r="B18" s="10"/>
      <c r="C18" s="10"/>
      <c r="D18" s="10"/>
      <c r="E18" s="10">
        <v>6391</v>
      </c>
      <c r="F18" s="10" t="s">
        <v>185</v>
      </c>
      <c r="G18" s="59">
        <v>4148.9399999999996</v>
      </c>
      <c r="H18" s="59"/>
      <c r="I18" s="59"/>
      <c r="J18" s="62">
        <v>0</v>
      </c>
      <c r="K18" s="109">
        <f t="shared" ref="K18" si="8">J18/G18*100</f>
        <v>0</v>
      </c>
      <c r="L18" s="109" t="e">
        <f t="shared" ref="L18" si="9">J18/I18*100</f>
        <v>#DIV/0!</v>
      </c>
    </row>
    <row r="19" spans="2:12" s="64" customFormat="1" ht="13.2" x14ac:dyDescent="0.25">
      <c r="B19" s="10"/>
      <c r="C19" s="10"/>
      <c r="D19" s="10"/>
      <c r="E19" s="10">
        <v>6392</v>
      </c>
      <c r="F19" s="10" t="s">
        <v>78</v>
      </c>
      <c r="G19" s="59">
        <v>0</v>
      </c>
      <c r="H19" s="59"/>
      <c r="I19" s="59"/>
      <c r="J19" s="62">
        <v>0</v>
      </c>
      <c r="K19" s="109" t="e">
        <f t="shared" si="2"/>
        <v>#DIV/0!</v>
      </c>
      <c r="L19" s="109" t="e">
        <f t="shared" si="3"/>
        <v>#DIV/0!</v>
      </c>
    </row>
    <row r="20" spans="2:12" s="64" customFormat="1" ht="26.4" x14ac:dyDescent="0.25">
      <c r="B20" s="10"/>
      <c r="C20" s="10">
        <v>65</v>
      </c>
      <c r="D20" s="11"/>
      <c r="E20" s="11"/>
      <c r="F20" s="14" t="s">
        <v>79</v>
      </c>
      <c r="G20" s="59">
        <f>G21</f>
        <v>15357.42</v>
      </c>
      <c r="H20" s="59">
        <f t="shared" ref="H20:J21" si="10">H21</f>
        <v>19908</v>
      </c>
      <c r="I20" s="59">
        <f t="shared" si="10"/>
        <v>19908</v>
      </c>
      <c r="J20" s="59">
        <f t="shared" si="10"/>
        <v>15022.9</v>
      </c>
      <c r="K20" s="109">
        <f t="shared" si="2"/>
        <v>97.821769542019425</v>
      </c>
      <c r="L20" s="109">
        <f t="shared" si="3"/>
        <v>75.461623467952577</v>
      </c>
    </row>
    <row r="21" spans="2:12" s="64" customFormat="1" ht="13.2" x14ac:dyDescent="0.25">
      <c r="B21" s="10"/>
      <c r="C21" s="10"/>
      <c r="D21" s="11">
        <v>652</v>
      </c>
      <c r="E21" s="11"/>
      <c r="F21" s="14" t="s">
        <v>80</v>
      </c>
      <c r="G21" s="59">
        <f>G22</f>
        <v>15357.42</v>
      </c>
      <c r="H21" s="59">
        <f t="shared" si="10"/>
        <v>19908</v>
      </c>
      <c r="I21" s="59">
        <f t="shared" si="10"/>
        <v>19908</v>
      </c>
      <c r="J21" s="59">
        <f t="shared" si="10"/>
        <v>15022.9</v>
      </c>
      <c r="K21" s="109">
        <f t="shared" si="2"/>
        <v>97.821769542019425</v>
      </c>
      <c r="L21" s="109">
        <f t="shared" si="3"/>
        <v>75.461623467952577</v>
      </c>
    </row>
    <row r="22" spans="2:12" s="64" customFormat="1" ht="13.2" x14ac:dyDescent="0.25">
      <c r="B22" s="10"/>
      <c r="C22" s="10"/>
      <c r="D22" s="11"/>
      <c r="E22" s="11">
        <v>6526</v>
      </c>
      <c r="F22" s="14" t="s">
        <v>81</v>
      </c>
      <c r="G22" s="59">
        <v>15357.42</v>
      </c>
      <c r="H22" s="59">
        <v>19908</v>
      </c>
      <c r="I22" s="59">
        <v>19908</v>
      </c>
      <c r="J22" s="62">
        <v>15022.9</v>
      </c>
      <c r="K22" s="109">
        <f t="shared" si="2"/>
        <v>97.821769542019425</v>
      </c>
      <c r="L22" s="109">
        <f t="shared" si="3"/>
        <v>75.461623467952577</v>
      </c>
    </row>
    <row r="23" spans="2:12" s="64" customFormat="1" ht="26.4" x14ac:dyDescent="0.25">
      <c r="B23" s="10"/>
      <c r="C23" s="10">
        <v>66</v>
      </c>
      <c r="D23" s="11"/>
      <c r="E23" s="11"/>
      <c r="F23" s="14" t="s">
        <v>17</v>
      </c>
      <c r="G23" s="59">
        <f>G24+G26</f>
        <v>7895.78</v>
      </c>
      <c r="H23" s="59">
        <f t="shared" ref="H23:J23" si="11">H24+H26</f>
        <v>8362</v>
      </c>
      <c r="I23" s="59">
        <f t="shared" si="11"/>
        <v>8362</v>
      </c>
      <c r="J23" s="59">
        <f t="shared" si="11"/>
        <v>17126.36</v>
      </c>
      <c r="K23" s="109">
        <f t="shared" si="2"/>
        <v>216.90523292188993</v>
      </c>
      <c r="L23" s="109">
        <f t="shared" si="3"/>
        <v>204.81176751973211</v>
      </c>
    </row>
    <row r="24" spans="2:12" s="64" customFormat="1" ht="26.4" x14ac:dyDescent="0.25">
      <c r="B24" s="10"/>
      <c r="C24" s="21"/>
      <c r="D24" s="11">
        <v>661</v>
      </c>
      <c r="E24" s="11"/>
      <c r="F24" s="14" t="s">
        <v>36</v>
      </c>
      <c r="G24" s="59">
        <f>G25</f>
        <v>6479.25</v>
      </c>
      <c r="H24" s="59">
        <f t="shared" ref="H24:J24" si="12">H25</f>
        <v>7698</v>
      </c>
      <c r="I24" s="59">
        <f t="shared" si="12"/>
        <v>7698</v>
      </c>
      <c r="J24" s="59">
        <f t="shared" si="12"/>
        <v>6797.36</v>
      </c>
      <c r="K24" s="109">
        <f t="shared" si="2"/>
        <v>104.90967318748312</v>
      </c>
      <c r="L24" s="109">
        <f t="shared" si="3"/>
        <v>88.300337750064955</v>
      </c>
    </row>
    <row r="25" spans="2:12" x14ac:dyDescent="0.3">
      <c r="B25" s="10"/>
      <c r="C25" s="21"/>
      <c r="D25" s="11"/>
      <c r="E25" s="11">
        <v>6615</v>
      </c>
      <c r="F25" s="14" t="s">
        <v>82</v>
      </c>
      <c r="G25" s="59">
        <v>6479.25</v>
      </c>
      <c r="H25" s="59">
        <v>7698</v>
      </c>
      <c r="I25" s="59">
        <v>7698</v>
      </c>
      <c r="J25" s="60">
        <v>6797.36</v>
      </c>
      <c r="K25" s="109">
        <f t="shared" si="2"/>
        <v>104.90967318748312</v>
      </c>
      <c r="L25" s="109">
        <f t="shared" si="3"/>
        <v>88.300337750064955</v>
      </c>
    </row>
    <row r="26" spans="2:12" ht="26.4" x14ac:dyDescent="0.3">
      <c r="B26" s="10"/>
      <c r="C26" s="10"/>
      <c r="D26" s="11">
        <v>663</v>
      </c>
      <c r="E26" s="11"/>
      <c r="F26" s="14" t="s">
        <v>83</v>
      </c>
      <c r="G26" s="59">
        <f>G27+G28</f>
        <v>1416.53</v>
      </c>
      <c r="H26" s="59">
        <f t="shared" ref="H26:J26" si="13">H27+H28</f>
        <v>664</v>
      </c>
      <c r="I26" s="59">
        <f t="shared" si="13"/>
        <v>664</v>
      </c>
      <c r="J26" s="59">
        <f t="shared" si="13"/>
        <v>10329</v>
      </c>
      <c r="K26" s="109">
        <f t="shared" si="2"/>
        <v>729.17622641243042</v>
      </c>
      <c r="L26" s="109">
        <f t="shared" si="3"/>
        <v>1555.5722891566265</v>
      </c>
    </row>
    <row r="27" spans="2:12" x14ac:dyDescent="0.3">
      <c r="B27" s="21"/>
      <c r="C27" s="10"/>
      <c r="D27" s="11"/>
      <c r="E27" s="11">
        <v>6631</v>
      </c>
      <c r="F27" s="14" t="s">
        <v>84</v>
      </c>
      <c r="G27" s="67">
        <v>0</v>
      </c>
      <c r="H27" s="67">
        <v>664</v>
      </c>
      <c r="I27" s="67">
        <v>664</v>
      </c>
      <c r="J27" s="67">
        <v>5643</v>
      </c>
      <c r="K27" s="109" t="e">
        <f t="shared" si="2"/>
        <v>#DIV/0!</v>
      </c>
      <c r="L27" s="109">
        <f t="shared" si="3"/>
        <v>849.84939759036138</v>
      </c>
    </row>
    <row r="28" spans="2:12" x14ac:dyDescent="0.3">
      <c r="B28" s="21"/>
      <c r="C28" s="10"/>
      <c r="D28" s="11"/>
      <c r="E28" s="11">
        <v>6632</v>
      </c>
      <c r="F28" s="14" t="s">
        <v>85</v>
      </c>
      <c r="G28" s="67">
        <v>1416.53</v>
      </c>
      <c r="H28" s="67">
        <v>0</v>
      </c>
      <c r="I28" s="67">
        <v>0</v>
      </c>
      <c r="J28" s="67">
        <v>4686</v>
      </c>
      <c r="K28" s="109">
        <f t="shared" si="2"/>
        <v>330.80838386762019</v>
      </c>
      <c r="L28" s="109" t="e">
        <f t="shared" si="3"/>
        <v>#DIV/0!</v>
      </c>
    </row>
    <row r="29" spans="2:12" x14ac:dyDescent="0.3">
      <c r="B29" s="21"/>
      <c r="C29" s="10">
        <v>67</v>
      </c>
      <c r="D29" s="11"/>
      <c r="E29" s="11"/>
      <c r="F29" s="14" t="s">
        <v>86</v>
      </c>
      <c r="G29" s="67">
        <f>G30</f>
        <v>1613607.69</v>
      </c>
      <c r="H29" s="67">
        <f t="shared" ref="H29:J29" si="14">H30</f>
        <v>3598465</v>
      </c>
      <c r="I29" s="67">
        <f t="shared" si="14"/>
        <v>3598465</v>
      </c>
      <c r="J29" s="67">
        <f t="shared" si="14"/>
        <v>1941922.25</v>
      </c>
      <c r="K29" s="109">
        <f t="shared" si="2"/>
        <v>120.3466159733039</v>
      </c>
      <c r="L29" s="109">
        <f t="shared" si="3"/>
        <v>53.965294924363583</v>
      </c>
    </row>
    <row r="30" spans="2:12" ht="26.4" x14ac:dyDescent="0.3">
      <c r="B30" s="21"/>
      <c r="C30" s="10"/>
      <c r="D30" s="11">
        <v>671</v>
      </c>
      <c r="E30" s="11"/>
      <c r="F30" s="14" t="s">
        <v>87</v>
      </c>
      <c r="G30" s="67">
        <f>G32+G31</f>
        <v>1613607.69</v>
      </c>
      <c r="H30" s="67">
        <f t="shared" ref="H30:J30" si="15">H32+H31</f>
        <v>3598465</v>
      </c>
      <c r="I30" s="67">
        <f t="shared" si="15"/>
        <v>3598465</v>
      </c>
      <c r="J30" s="67">
        <f t="shared" si="15"/>
        <v>1941922.25</v>
      </c>
      <c r="K30" s="109">
        <f t="shared" si="2"/>
        <v>120.3466159733039</v>
      </c>
      <c r="L30" s="109">
        <f t="shared" si="3"/>
        <v>53.965294924363583</v>
      </c>
    </row>
    <row r="31" spans="2:12" ht="26.4" x14ac:dyDescent="0.3">
      <c r="B31" s="21"/>
      <c r="C31" s="10"/>
      <c r="D31" s="11"/>
      <c r="E31" s="11">
        <v>6711</v>
      </c>
      <c r="F31" s="14" t="s">
        <v>88</v>
      </c>
      <c r="G31" s="67">
        <v>1548067.54</v>
      </c>
      <c r="H31" s="67">
        <v>3598465</v>
      </c>
      <c r="I31" s="67">
        <v>3598465</v>
      </c>
      <c r="J31" s="67">
        <v>1941922.25</v>
      </c>
      <c r="K31" s="109">
        <f t="shared" si="2"/>
        <v>125.44170068962237</v>
      </c>
      <c r="L31" s="109">
        <f t="shared" si="3"/>
        <v>53.965294924363583</v>
      </c>
    </row>
    <row r="32" spans="2:12" ht="26.4" x14ac:dyDescent="0.3">
      <c r="B32" s="21"/>
      <c r="C32" s="10"/>
      <c r="D32" s="11"/>
      <c r="E32" s="11">
        <v>6712</v>
      </c>
      <c r="F32" s="14" t="s">
        <v>89</v>
      </c>
      <c r="G32" s="67">
        <v>65540.149999999994</v>
      </c>
      <c r="H32" s="67">
        <v>0</v>
      </c>
      <c r="I32" s="67">
        <v>0</v>
      </c>
      <c r="J32" s="67"/>
      <c r="K32" s="109">
        <f t="shared" si="2"/>
        <v>0</v>
      </c>
      <c r="L32" s="109" t="e">
        <f t="shared" si="3"/>
        <v>#DIV/0!</v>
      </c>
    </row>
    <row r="33" spans="2:12" s="66" customFormat="1" x14ac:dyDescent="0.3">
      <c r="B33" s="21">
        <v>7</v>
      </c>
      <c r="C33" s="21"/>
      <c r="D33" s="65"/>
      <c r="E33" s="65"/>
      <c r="F33" s="9" t="s">
        <v>26</v>
      </c>
      <c r="G33" s="67">
        <f>G34</f>
        <v>0</v>
      </c>
      <c r="H33" s="67">
        <f t="shared" ref="H33:J35" si="16">H34</f>
        <v>0</v>
      </c>
      <c r="I33" s="67">
        <f t="shared" si="16"/>
        <v>0</v>
      </c>
      <c r="J33" s="67">
        <f t="shared" si="16"/>
        <v>0</v>
      </c>
      <c r="K33" s="109" t="e">
        <f t="shared" si="2"/>
        <v>#DIV/0!</v>
      </c>
      <c r="L33" s="109" t="e">
        <f t="shared" si="3"/>
        <v>#DIV/0!</v>
      </c>
    </row>
    <row r="34" spans="2:12" ht="30.75" customHeight="1" x14ac:dyDescent="0.3">
      <c r="B34" s="10"/>
      <c r="C34" s="10">
        <v>72</v>
      </c>
      <c r="D34" s="11"/>
      <c r="E34" s="11"/>
      <c r="F34" s="28" t="s">
        <v>27</v>
      </c>
      <c r="G34" s="59">
        <f>G35</f>
        <v>0</v>
      </c>
      <c r="H34" s="59">
        <f t="shared" si="16"/>
        <v>0</v>
      </c>
      <c r="I34" s="59">
        <f t="shared" si="16"/>
        <v>0</v>
      </c>
      <c r="J34" s="59">
        <f t="shared" si="16"/>
        <v>0</v>
      </c>
      <c r="K34" s="109" t="e">
        <f t="shared" si="2"/>
        <v>#DIV/0!</v>
      </c>
      <c r="L34" s="109" t="e">
        <f t="shared" si="3"/>
        <v>#DIV/0!</v>
      </c>
    </row>
    <row r="35" spans="2:12" x14ac:dyDescent="0.3">
      <c r="B35" s="10"/>
      <c r="C35" s="10"/>
      <c r="D35" s="10">
        <v>721</v>
      </c>
      <c r="E35" s="10"/>
      <c r="F35" s="28" t="s">
        <v>37</v>
      </c>
      <c r="G35" s="59">
        <f>G36</f>
        <v>0</v>
      </c>
      <c r="H35" s="59">
        <f t="shared" si="16"/>
        <v>0</v>
      </c>
      <c r="I35" s="59">
        <f t="shared" si="16"/>
        <v>0</v>
      </c>
      <c r="J35" s="59">
        <f t="shared" si="16"/>
        <v>0</v>
      </c>
      <c r="K35" s="109" t="e">
        <f t="shared" si="2"/>
        <v>#DIV/0!</v>
      </c>
      <c r="L35" s="109" t="e">
        <f t="shared" si="3"/>
        <v>#DIV/0!</v>
      </c>
    </row>
    <row r="36" spans="2:12" x14ac:dyDescent="0.3">
      <c r="B36" s="10"/>
      <c r="C36" s="10"/>
      <c r="D36" s="10"/>
      <c r="E36" s="10">
        <v>7211</v>
      </c>
      <c r="F36" s="28" t="s">
        <v>38</v>
      </c>
      <c r="G36" s="59">
        <v>0</v>
      </c>
      <c r="H36" s="59"/>
      <c r="I36" s="59"/>
      <c r="J36" s="60">
        <v>0</v>
      </c>
      <c r="K36" s="109" t="e">
        <f t="shared" si="2"/>
        <v>#DIV/0!</v>
      </c>
      <c r="L36" s="109" t="e">
        <f t="shared" si="3"/>
        <v>#DIV/0!</v>
      </c>
    </row>
    <row r="37" spans="2:12" x14ac:dyDescent="0.3">
      <c r="B37" s="10"/>
      <c r="C37" s="10"/>
      <c r="D37" s="10"/>
      <c r="E37" s="10" t="s">
        <v>15</v>
      </c>
      <c r="F37" s="28"/>
      <c r="G37" s="59"/>
      <c r="H37" s="59"/>
      <c r="I37" s="59"/>
      <c r="J37" s="60"/>
      <c r="K37" s="63"/>
      <c r="L37" s="63"/>
    </row>
    <row r="39" spans="2:12" ht="17.399999999999999" x14ac:dyDescent="0.3">
      <c r="B39" s="18"/>
      <c r="C39" s="18"/>
      <c r="D39" s="18"/>
      <c r="E39" s="18"/>
      <c r="F39" s="18"/>
      <c r="G39" s="18"/>
      <c r="H39" s="18"/>
      <c r="I39" s="18"/>
      <c r="J39" s="4"/>
      <c r="K39" s="4"/>
      <c r="L39" s="4"/>
    </row>
    <row r="40" spans="2:12" ht="36.75" customHeight="1" x14ac:dyDescent="0.3">
      <c r="B40" s="146" t="s">
        <v>7</v>
      </c>
      <c r="C40" s="147"/>
      <c r="D40" s="147"/>
      <c r="E40" s="147"/>
      <c r="F40" s="148"/>
      <c r="G40" s="43" t="s">
        <v>28</v>
      </c>
      <c r="H40" s="43" t="s">
        <v>188</v>
      </c>
      <c r="I40" s="43" t="s">
        <v>189</v>
      </c>
      <c r="J40" s="43" t="s">
        <v>184</v>
      </c>
      <c r="K40" s="43" t="s">
        <v>29</v>
      </c>
      <c r="L40" s="43" t="s">
        <v>60</v>
      </c>
    </row>
    <row r="41" spans="2:12" x14ac:dyDescent="0.3">
      <c r="B41" s="143">
        <v>1</v>
      </c>
      <c r="C41" s="144"/>
      <c r="D41" s="144"/>
      <c r="E41" s="144"/>
      <c r="F41" s="145"/>
      <c r="G41" s="47">
        <v>2</v>
      </c>
      <c r="H41" s="47">
        <v>3</v>
      </c>
      <c r="I41" s="47">
        <v>4</v>
      </c>
      <c r="J41" s="47">
        <v>5</v>
      </c>
      <c r="K41" s="43" t="s">
        <v>43</v>
      </c>
      <c r="L41" s="43" t="s">
        <v>44</v>
      </c>
    </row>
    <row r="42" spans="2:12" s="66" customFormat="1" x14ac:dyDescent="0.3">
      <c r="B42" s="9"/>
      <c r="C42" s="9"/>
      <c r="D42" s="9"/>
      <c r="E42" s="9"/>
      <c r="F42" s="9" t="s">
        <v>58</v>
      </c>
      <c r="G42" s="69">
        <f>G43+G85</f>
        <v>1682357.5299999998</v>
      </c>
      <c r="H42" s="69">
        <f>H43+H85</f>
        <v>3640190</v>
      </c>
      <c r="I42" s="69">
        <f>I43+I85</f>
        <v>3640190</v>
      </c>
      <c r="J42" s="69">
        <f>J43+J85</f>
        <v>2117139.1700000004</v>
      </c>
      <c r="K42" s="109">
        <f>J42/G42*100</f>
        <v>125.84359342452021</v>
      </c>
      <c r="L42" s="109">
        <f>J42/I42*100</f>
        <v>58.16012818012247</v>
      </c>
    </row>
    <row r="43" spans="2:12" s="66" customFormat="1" x14ac:dyDescent="0.3">
      <c r="B43" s="9">
        <v>3</v>
      </c>
      <c r="C43" s="9"/>
      <c r="D43" s="9"/>
      <c r="E43" s="9"/>
      <c r="F43" s="9" t="s">
        <v>4</v>
      </c>
      <c r="G43" s="69">
        <f>G44+G51+G75+G78+G81</f>
        <v>1604941.0799999998</v>
      </c>
      <c r="H43" s="69">
        <f t="shared" ref="H43:I43" si="17">H44+H51+H75+H78+H81</f>
        <v>3640190</v>
      </c>
      <c r="I43" s="69">
        <f t="shared" si="17"/>
        <v>3640190</v>
      </c>
      <c r="J43" s="69">
        <f>J44+J51+J75+J78+J81</f>
        <v>2108932.0500000003</v>
      </c>
      <c r="K43" s="109">
        <f t="shared" ref="K43:K95" si="18">J43/G43*100</f>
        <v>131.40245933514271</v>
      </c>
      <c r="L43" s="109">
        <f t="shared" ref="L43:L95" si="19">J43/I43*100</f>
        <v>57.93466961889353</v>
      </c>
    </row>
    <row r="44" spans="2:12" x14ac:dyDescent="0.3">
      <c r="B44" s="9"/>
      <c r="C44" s="14">
        <v>31</v>
      </c>
      <c r="D44" s="14"/>
      <c r="E44" s="14"/>
      <c r="F44" s="14" t="s">
        <v>5</v>
      </c>
      <c r="G44" s="59">
        <f>G45+G48+G49</f>
        <v>1258039.74</v>
      </c>
      <c r="H44" s="59">
        <f t="shared" ref="H44:I44" si="20">H45+H48+H49</f>
        <v>2941803</v>
      </c>
      <c r="I44" s="59">
        <f t="shared" si="20"/>
        <v>2941803</v>
      </c>
      <c r="J44" s="59">
        <f>J45+J48+J49</f>
        <v>1774058.5500000003</v>
      </c>
      <c r="K44" s="109">
        <f t="shared" si="18"/>
        <v>141.01768756525931</v>
      </c>
      <c r="L44" s="109">
        <f t="shared" si="19"/>
        <v>60.30514449811902</v>
      </c>
    </row>
    <row r="45" spans="2:12" x14ac:dyDescent="0.3">
      <c r="B45" s="10"/>
      <c r="C45" s="10"/>
      <c r="D45" s="10">
        <v>311</v>
      </c>
      <c r="E45" s="10"/>
      <c r="F45" s="10" t="s">
        <v>39</v>
      </c>
      <c r="G45" s="59">
        <f>G46+G47</f>
        <v>1053333.58</v>
      </c>
      <c r="H45" s="59">
        <f t="shared" ref="H45:J45" si="21">H46+H47</f>
        <v>2442802</v>
      </c>
      <c r="I45" s="59">
        <f t="shared" si="21"/>
        <v>2442802</v>
      </c>
      <c r="J45" s="59">
        <f t="shared" si="21"/>
        <v>1489002.62</v>
      </c>
      <c r="K45" s="109">
        <f t="shared" si="18"/>
        <v>141.3609751243286</v>
      </c>
      <c r="L45" s="109">
        <f t="shared" si="19"/>
        <v>60.954699562224043</v>
      </c>
    </row>
    <row r="46" spans="2:12" x14ac:dyDescent="0.3">
      <c r="B46" s="10"/>
      <c r="C46" s="10"/>
      <c r="D46" s="10"/>
      <c r="E46" s="10">
        <v>3111</v>
      </c>
      <c r="F46" s="10" t="s">
        <v>40</v>
      </c>
      <c r="G46" s="59">
        <v>805422.57</v>
      </c>
      <c r="H46" s="59">
        <v>1933409</v>
      </c>
      <c r="I46" s="59">
        <v>1933409</v>
      </c>
      <c r="J46" s="62">
        <v>1249520.75</v>
      </c>
      <c r="K46" s="109">
        <f t="shared" si="18"/>
        <v>155.13853181442383</v>
      </c>
      <c r="L46" s="109">
        <f t="shared" si="19"/>
        <v>64.627854220188269</v>
      </c>
    </row>
    <row r="47" spans="2:12" x14ac:dyDescent="0.3">
      <c r="B47" s="10"/>
      <c r="C47" s="10"/>
      <c r="D47" s="10"/>
      <c r="E47" s="10">
        <v>3114</v>
      </c>
      <c r="F47" s="10" t="s">
        <v>90</v>
      </c>
      <c r="G47" s="59">
        <v>247911.01</v>
      </c>
      <c r="H47" s="59">
        <v>509393</v>
      </c>
      <c r="I47" s="59">
        <v>509393</v>
      </c>
      <c r="J47" s="62">
        <v>239481.87</v>
      </c>
      <c r="K47" s="109">
        <f t="shared" si="18"/>
        <v>96.599933177634995</v>
      </c>
      <c r="L47" s="109">
        <f t="shared" si="19"/>
        <v>47.013184319376201</v>
      </c>
    </row>
    <row r="48" spans="2:12" x14ac:dyDescent="0.3">
      <c r="B48" s="10"/>
      <c r="C48" s="10"/>
      <c r="D48" s="10">
        <v>312</v>
      </c>
      <c r="E48" s="10"/>
      <c r="F48" s="10" t="s">
        <v>91</v>
      </c>
      <c r="G48" s="59">
        <v>43361.93</v>
      </c>
      <c r="H48" s="59">
        <v>98064</v>
      </c>
      <c r="I48" s="59">
        <v>98064</v>
      </c>
      <c r="J48" s="62">
        <v>57909.08</v>
      </c>
      <c r="K48" s="109">
        <f t="shared" si="18"/>
        <v>133.54820691791161</v>
      </c>
      <c r="L48" s="109">
        <f t="shared" si="19"/>
        <v>59.052333170174585</v>
      </c>
    </row>
    <row r="49" spans="2:12" x14ac:dyDescent="0.3">
      <c r="B49" s="10"/>
      <c r="C49" s="10"/>
      <c r="D49" s="10">
        <v>313</v>
      </c>
      <c r="E49" s="10"/>
      <c r="F49" s="10" t="s">
        <v>92</v>
      </c>
      <c r="G49" s="59">
        <f>G50</f>
        <v>161344.23000000001</v>
      </c>
      <c r="H49" s="59">
        <f t="shared" ref="H49:J49" si="22">H50</f>
        <v>400937</v>
      </c>
      <c r="I49" s="59">
        <f t="shared" si="22"/>
        <v>400937</v>
      </c>
      <c r="J49" s="59">
        <f t="shared" si="22"/>
        <v>227146.85</v>
      </c>
      <c r="K49" s="109">
        <f t="shared" si="18"/>
        <v>140.78399332904561</v>
      </c>
      <c r="L49" s="109">
        <f t="shared" si="19"/>
        <v>56.654000503819802</v>
      </c>
    </row>
    <row r="50" spans="2:12" x14ac:dyDescent="0.3">
      <c r="B50" s="10"/>
      <c r="C50" s="10"/>
      <c r="D50" s="10"/>
      <c r="E50" s="10">
        <v>3132</v>
      </c>
      <c r="F50" s="10" t="s">
        <v>93</v>
      </c>
      <c r="G50" s="59">
        <v>161344.23000000001</v>
      </c>
      <c r="H50" s="59">
        <v>400937</v>
      </c>
      <c r="I50" s="59">
        <v>400937</v>
      </c>
      <c r="J50" s="62">
        <v>227146.85</v>
      </c>
      <c r="K50" s="109">
        <f t="shared" si="18"/>
        <v>140.78399332904561</v>
      </c>
      <c r="L50" s="109">
        <f t="shared" si="19"/>
        <v>56.654000503819802</v>
      </c>
    </row>
    <row r="51" spans="2:12" x14ac:dyDescent="0.3">
      <c r="B51" s="10"/>
      <c r="C51" s="10">
        <v>32</v>
      </c>
      <c r="D51" s="11"/>
      <c r="E51" s="11"/>
      <c r="F51" s="10" t="s">
        <v>11</v>
      </c>
      <c r="G51" s="59">
        <f>G52+G56+G63+G71</f>
        <v>310026.76</v>
      </c>
      <c r="H51" s="59">
        <f>H52+H56+H63+H71</f>
        <v>615132</v>
      </c>
      <c r="I51" s="59">
        <f t="shared" ref="I51:J51" si="23">I52+I56+I63+I71</f>
        <v>615132</v>
      </c>
      <c r="J51" s="59">
        <f t="shared" si="23"/>
        <v>300711.92</v>
      </c>
      <c r="K51" s="109">
        <f t="shared" si="18"/>
        <v>96.995472261813774</v>
      </c>
      <c r="L51" s="109">
        <f t="shared" si="19"/>
        <v>48.885754602264228</v>
      </c>
    </row>
    <row r="52" spans="2:12" x14ac:dyDescent="0.3">
      <c r="B52" s="10"/>
      <c r="C52" s="10"/>
      <c r="D52" s="10">
        <v>321</v>
      </c>
      <c r="E52" s="10"/>
      <c r="F52" s="10" t="s">
        <v>41</v>
      </c>
      <c r="G52" s="59">
        <f>G53+G54+G55</f>
        <v>29073.420000000002</v>
      </c>
      <c r="H52" s="59">
        <f t="shared" ref="H52:J52" si="24">H53+H54+H55</f>
        <v>62715</v>
      </c>
      <c r="I52" s="59">
        <f t="shared" si="24"/>
        <v>62715</v>
      </c>
      <c r="J52" s="59">
        <f t="shared" si="24"/>
        <v>34860.199999999997</v>
      </c>
      <c r="K52" s="109">
        <f t="shared" si="18"/>
        <v>119.90402229940611</v>
      </c>
      <c r="L52" s="109">
        <f t="shared" si="19"/>
        <v>55.58510723112493</v>
      </c>
    </row>
    <row r="53" spans="2:12" x14ac:dyDescent="0.3">
      <c r="B53" s="10"/>
      <c r="C53" s="21"/>
      <c r="D53" s="10"/>
      <c r="E53" s="10">
        <v>3211</v>
      </c>
      <c r="F53" s="28" t="s">
        <v>42</v>
      </c>
      <c r="G53" s="59">
        <v>2253.0700000000002</v>
      </c>
      <c r="H53" s="59">
        <v>6372</v>
      </c>
      <c r="I53" s="59">
        <v>6372</v>
      </c>
      <c r="J53" s="62">
        <v>3777.3</v>
      </c>
      <c r="K53" s="109">
        <f t="shared" si="18"/>
        <v>167.65124918444613</v>
      </c>
      <c r="L53" s="109">
        <f t="shared" si="19"/>
        <v>59.279661016949156</v>
      </c>
    </row>
    <row r="54" spans="2:12" x14ac:dyDescent="0.3">
      <c r="B54" s="10"/>
      <c r="C54" s="21"/>
      <c r="D54" s="11"/>
      <c r="E54" s="11">
        <v>3212</v>
      </c>
      <c r="F54" s="11" t="s">
        <v>94</v>
      </c>
      <c r="G54" s="59">
        <v>25228.080000000002</v>
      </c>
      <c r="H54" s="59">
        <v>53291</v>
      </c>
      <c r="I54" s="59">
        <v>53291</v>
      </c>
      <c r="J54" s="62">
        <v>29418.98</v>
      </c>
      <c r="K54" s="109">
        <f t="shared" si="18"/>
        <v>116.61204499113684</v>
      </c>
      <c r="L54" s="109">
        <f t="shared" si="19"/>
        <v>55.204405997260316</v>
      </c>
    </row>
    <row r="55" spans="2:12" x14ac:dyDescent="0.3">
      <c r="B55" s="10"/>
      <c r="C55" s="10"/>
      <c r="D55" s="11"/>
      <c r="E55" s="11">
        <v>3213</v>
      </c>
      <c r="F55" s="11" t="s">
        <v>95</v>
      </c>
      <c r="G55" s="59">
        <v>1592.27</v>
      </c>
      <c r="H55" s="59">
        <v>3052</v>
      </c>
      <c r="I55" s="59">
        <v>3052</v>
      </c>
      <c r="J55" s="62">
        <v>1663.92</v>
      </c>
      <c r="K55" s="109">
        <f t="shared" si="18"/>
        <v>104.49986497264912</v>
      </c>
      <c r="L55" s="109">
        <f t="shared" si="19"/>
        <v>54.519003931847976</v>
      </c>
    </row>
    <row r="56" spans="2:12" x14ac:dyDescent="0.3">
      <c r="B56" s="10"/>
      <c r="C56" s="10"/>
      <c r="D56" s="11">
        <v>322</v>
      </c>
      <c r="E56" s="11"/>
      <c r="F56" s="11" t="s">
        <v>96</v>
      </c>
      <c r="G56" s="59">
        <f>G57+G58+G59+G60+G61+G62</f>
        <v>226028.42</v>
      </c>
      <c r="H56" s="59">
        <f t="shared" ref="H56:J56" si="25">H57+H58+H59+H60+H61+H62</f>
        <v>419364</v>
      </c>
      <c r="I56" s="59">
        <f t="shared" si="25"/>
        <v>419364</v>
      </c>
      <c r="J56" s="59">
        <f t="shared" si="25"/>
        <v>210220.03999999998</v>
      </c>
      <c r="K56" s="109">
        <f t="shared" si="18"/>
        <v>93.006021101240265</v>
      </c>
      <c r="L56" s="109">
        <f t="shared" si="19"/>
        <v>50.128299043313206</v>
      </c>
    </row>
    <row r="57" spans="2:12" x14ac:dyDescent="0.3">
      <c r="B57" s="10"/>
      <c r="C57" s="10"/>
      <c r="D57" s="11"/>
      <c r="E57" s="11">
        <v>3221</v>
      </c>
      <c r="F57" s="11" t="s">
        <v>97</v>
      </c>
      <c r="G57" s="59">
        <v>19362.87</v>
      </c>
      <c r="H57" s="59">
        <v>27354</v>
      </c>
      <c r="I57" s="59">
        <v>27354</v>
      </c>
      <c r="J57" s="62">
        <v>16341.89</v>
      </c>
      <c r="K57" s="109">
        <f t="shared" si="18"/>
        <v>84.398077351136479</v>
      </c>
      <c r="L57" s="109">
        <f t="shared" si="19"/>
        <v>59.742231483512462</v>
      </c>
    </row>
    <row r="58" spans="2:12" x14ac:dyDescent="0.3">
      <c r="B58" s="10"/>
      <c r="C58" s="10"/>
      <c r="D58" s="11"/>
      <c r="E58" s="11">
        <v>3222</v>
      </c>
      <c r="F58" s="11" t="s">
        <v>98</v>
      </c>
      <c r="G58" s="59">
        <v>127624.09</v>
      </c>
      <c r="H58" s="59">
        <v>228417</v>
      </c>
      <c r="I58" s="59">
        <v>228417</v>
      </c>
      <c r="J58" s="62">
        <v>121573.83</v>
      </c>
      <c r="K58" s="109">
        <f t="shared" si="18"/>
        <v>95.259311937111562</v>
      </c>
      <c r="L58" s="109">
        <f t="shared" si="19"/>
        <v>53.224510434862559</v>
      </c>
    </row>
    <row r="59" spans="2:12" x14ac:dyDescent="0.3">
      <c r="B59" s="10"/>
      <c r="C59" s="10"/>
      <c r="D59" s="11"/>
      <c r="E59" s="11">
        <v>3223</v>
      </c>
      <c r="F59" s="11" t="s">
        <v>99</v>
      </c>
      <c r="G59" s="59">
        <v>66934.539999999994</v>
      </c>
      <c r="H59" s="59">
        <v>150630</v>
      </c>
      <c r="I59" s="59">
        <v>150630</v>
      </c>
      <c r="J59" s="62">
        <v>62974.58</v>
      </c>
      <c r="K59" s="109">
        <f t="shared" si="18"/>
        <v>94.083831755622754</v>
      </c>
      <c r="L59" s="109">
        <f t="shared" si="19"/>
        <v>41.807461992962892</v>
      </c>
    </row>
    <row r="60" spans="2:12" x14ac:dyDescent="0.3">
      <c r="B60" s="10"/>
      <c r="C60" s="10"/>
      <c r="D60" s="11"/>
      <c r="E60" s="11">
        <v>3224</v>
      </c>
      <c r="F60" s="11" t="s">
        <v>100</v>
      </c>
      <c r="G60" s="59">
        <v>1410</v>
      </c>
      <c r="H60" s="59">
        <v>3442</v>
      </c>
      <c r="I60" s="59">
        <v>3442</v>
      </c>
      <c r="J60" s="62">
        <v>2745.5</v>
      </c>
      <c r="K60" s="109">
        <f t="shared" si="18"/>
        <v>194.71631205673759</v>
      </c>
      <c r="L60" s="109">
        <f t="shared" si="19"/>
        <v>79.764671702498546</v>
      </c>
    </row>
    <row r="61" spans="2:12" x14ac:dyDescent="0.3">
      <c r="B61" s="10"/>
      <c r="C61" s="10"/>
      <c r="D61" s="11"/>
      <c r="E61" s="11">
        <v>3225</v>
      </c>
      <c r="F61" s="11" t="s">
        <v>101</v>
      </c>
      <c r="G61" s="59">
        <v>8461.75</v>
      </c>
      <c r="H61" s="59">
        <v>7928</v>
      </c>
      <c r="I61" s="59">
        <v>7928</v>
      </c>
      <c r="J61" s="62">
        <v>4435.87</v>
      </c>
      <c r="K61" s="109">
        <f t="shared" si="18"/>
        <v>52.422607616627772</v>
      </c>
      <c r="L61" s="109">
        <f t="shared" si="19"/>
        <v>55.951942482341067</v>
      </c>
    </row>
    <row r="62" spans="2:12" x14ac:dyDescent="0.3">
      <c r="B62" s="10"/>
      <c r="C62" s="10"/>
      <c r="D62" s="11"/>
      <c r="E62" s="11">
        <v>3227</v>
      </c>
      <c r="F62" s="11" t="s">
        <v>102</v>
      </c>
      <c r="G62" s="59">
        <v>2235.17</v>
      </c>
      <c r="H62" s="59">
        <v>1593</v>
      </c>
      <c r="I62" s="59">
        <v>1593</v>
      </c>
      <c r="J62" s="62">
        <v>2148.37</v>
      </c>
      <c r="K62" s="109">
        <f t="shared" si="18"/>
        <v>96.116626475838515</v>
      </c>
      <c r="L62" s="109">
        <f t="shared" si="19"/>
        <v>134.86315128688008</v>
      </c>
    </row>
    <row r="63" spans="2:12" x14ac:dyDescent="0.3">
      <c r="B63" s="10"/>
      <c r="C63" s="10"/>
      <c r="D63" s="11">
        <v>323</v>
      </c>
      <c r="E63" s="11"/>
      <c r="F63" s="11" t="s">
        <v>103</v>
      </c>
      <c r="G63" s="59">
        <f>G64+G65+G66+G67+G68+G69+G70</f>
        <v>54337.409999999996</v>
      </c>
      <c r="H63" s="59">
        <f t="shared" ref="H63:J63" si="26">H64+H65+H66+H67+H68+H69+H70</f>
        <v>127360</v>
      </c>
      <c r="I63" s="59">
        <f t="shared" si="26"/>
        <v>127360</v>
      </c>
      <c r="J63" s="59">
        <f t="shared" si="26"/>
        <v>55068.11</v>
      </c>
      <c r="K63" s="109">
        <f t="shared" si="18"/>
        <v>101.34474572858736</v>
      </c>
      <c r="L63" s="109">
        <f t="shared" si="19"/>
        <v>43.238151695979901</v>
      </c>
    </row>
    <row r="64" spans="2:12" x14ac:dyDescent="0.3">
      <c r="B64" s="10"/>
      <c r="C64" s="10"/>
      <c r="D64" s="11"/>
      <c r="E64" s="11">
        <v>3231</v>
      </c>
      <c r="F64" s="11" t="s">
        <v>104</v>
      </c>
      <c r="G64" s="59">
        <v>4674.68</v>
      </c>
      <c r="H64" s="59">
        <v>9292</v>
      </c>
      <c r="I64" s="59">
        <v>9292</v>
      </c>
      <c r="J64" s="62">
        <v>5717.79</v>
      </c>
      <c r="K64" s="109">
        <f t="shared" si="18"/>
        <v>122.31404074717413</v>
      </c>
      <c r="L64" s="109">
        <f t="shared" si="19"/>
        <v>61.534545845888935</v>
      </c>
    </row>
    <row r="65" spans="2:12" x14ac:dyDescent="0.3">
      <c r="B65" s="10"/>
      <c r="C65" s="10"/>
      <c r="D65" s="11"/>
      <c r="E65" s="11">
        <v>3232</v>
      </c>
      <c r="F65" s="11" t="s">
        <v>105</v>
      </c>
      <c r="G65" s="59">
        <v>18560.8</v>
      </c>
      <c r="H65" s="59">
        <v>40082</v>
      </c>
      <c r="I65" s="59">
        <v>40082</v>
      </c>
      <c r="J65" s="62">
        <v>14130.02</v>
      </c>
      <c r="K65" s="109">
        <f t="shared" si="18"/>
        <v>76.128291883970519</v>
      </c>
      <c r="L65" s="109">
        <f t="shared" si="19"/>
        <v>35.2527817973155</v>
      </c>
    </row>
    <row r="66" spans="2:12" x14ac:dyDescent="0.3">
      <c r="B66" s="10"/>
      <c r="C66" s="10"/>
      <c r="D66" s="11"/>
      <c r="E66" s="11">
        <v>3233</v>
      </c>
      <c r="F66" s="11" t="s">
        <v>106</v>
      </c>
      <c r="G66" s="59">
        <v>721.75</v>
      </c>
      <c r="H66" s="59">
        <v>2656</v>
      </c>
      <c r="I66" s="59">
        <v>2656</v>
      </c>
      <c r="J66" s="62">
        <v>3448.6</v>
      </c>
      <c r="K66" s="109">
        <f t="shared" si="18"/>
        <v>477.81087634222376</v>
      </c>
      <c r="L66" s="109">
        <f t="shared" si="19"/>
        <v>129.8418674698795</v>
      </c>
    </row>
    <row r="67" spans="2:12" x14ac:dyDescent="0.3">
      <c r="B67" s="10"/>
      <c r="C67" s="10"/>
      <c r="D67" s="11"/>
      <c r="E67" s="11">
        <v>3234</v>
      </c>
      <c r="F67" s="11" t="s">
        <v>107</v>
      </c>
      <c r="G67" s="59">
        <v>11436.86</v>
      </c>
      <c r="H67" s="59">
        <v>40248</v>
      </c>
      <c r="I67" s="59">
        <v>40248</v>
      </c>
      <c r="J67" s="62">
        <v>13138.83</v>
      </c>
      <c r="K67" s="109">
        <f t="shared" si="18"/>
        <v>114.88144473220797</v>
      </c>
      <c r="L67" s="109">
        <f t="shared" si="19"/>
        <v>32.644677996422182</v>
      </c>
    </row>
    <row r="68" spans="2:12" x14ac:dyDescent="0.3">
      <c r="B68" s="10"/>
      <c r="C68" s="10"/>
      <c r="D68" s="11"/>
      <c r="E68" s="11">
        <v>3236</v>
      </c>
      <c r="F68" s="11" t="s">
        <v>108</v>
      </c>
      <c r="G68" s="59">
        <v>3521.86</v>
      </c>
      <c r="H68" s="59">
        <v>1274</v>
      </c>
      <c r="I68" s="59">
        <v>1274</v>
      </c>
      <c r="J68" s="62">
        <v>4059</v>
      </c>
      <c r="K68" s="109">
        <f t="shared" si="18"/>
        <v>115.25160000681458</v>
      </c>
      <c r="L68" s="109">
        <f t="shared" si="19"/>
        <v>318.60282574568288</v>
      </c>
    </row>
    <row r="69" spans="2:12" x14ac:dyDescent="0.3">
      <c r="B69" s="10"/>
      <c r="C69" s="10"/>
      <c r="D69" s="11"/>
      <c r="E69" s="11">
        <v>3237</v>
      </c>
      <c r="F69" s="11" t="s">
        <v>109</v>
      </c>
      <c r="G69" s="59">
        <v>3595.86</v>
      </c>
      <c r="H69" s="59">
        <v>4919</v>
      </c>
      <c r="I69" s="59">
        <v>4919</v>
      </c>
      <c r="J69" s="62">
        <v>2238.08</v>
      </c>
      <c r="K69" s="109">
        <f t="shared" si="18"/>
        <v>62.240465424126633</v>
      </c>
      <c r="L69" s="109">
        <f t="shared" si="19"/>
        <v>45.498678593210002</v>
      </c>
    </row>
    <row r="70" spans="2:12" x14ac:dyDescent="0.3">
      <c r="B70" s="10"/>
      <c r="C70" s="10"/>
      <c r="D70" s="11"/>
      <c r="E70" s="11">
        <v>3239</v>
      </c>
      <c r="F70" s="11" t="s">
        <v>110</v>
      </c>
      <c r="G70" s="59">
        <v>11825.6</v>
      </c>
      <c r="H70" s="59">
        <v>28889</v>
      </c>
      <c r="I70" s="59">
        <v>28889</v>
      </c>
      <c r="J70" s="62">
        <v>12335.79</v>
      </c>
      <c r="K70" s="109">
        <f t="shared" si="18"/>
        <v>104.31428426464619</v>
      </c>
      <c r="L70" s="109">
        <f t="shared" si="19"/>
        <v>42.700647305202679</v>
      </c>
    </row>
    <row r="71" spans="2:12" x14ac:dyDescent="0.3">
      <c r="B71" s="10"/>
      <c r="C71" s="10"/>
      <c r="D71" s="11">
        <v>329</v>
      </c>
      <c r="E71" s="11"/>
      <c r="F71" s="11" t="s">
        <v>111</v>
      </c>
      <c r="G71" s="59">
        <f>G72+G73+G74</f>
        <v>587.51</v>
      </c>
      <c r="H71" s="59">
        <f t="shared" ref="H71:J71" si="27">H72+H73+H74</f>
        <v>5693</v>
      </c>
      <c r="I71" s="59">
        <f t="shared" si="27"/>
        <v>5693</v>
      </c>
      <c r="J71" s="59">
        <f t="shared" si="27"/>
        <v>563.57000000000005</v>
      </c>
      <c r="K71" s="109">
        <f t="shared" si="18"/>
        <v>95.925175741689515</v>
      </c>
      <c r="L71" s="109">
        <f t="shared" si="19"/>
        <v>9.8993500790444422</v>
      </c>
    </row>
    <row r="72" spans="2:12" x14ac:dyDescent="0.3">
      <c r="B72" s="10"/>
      <c r="C72" s="10"/>
      <c r="D72" s="11"/>
      <c r="E72" s="11">
        <v>3291</v>
      </c>
      <c r="F72" s="11" t="s">
        <v>112</v>
      </c>
      <c r="G72" s="59">
        <v>0</v>
      </c>
      <c r="H72" s="59">
        <v>1725</v>
      </c>
      <c r="I72" s="59">
        <v>1725</v>
      </c>
      <c r="J72" s="62">
        <v>0</v>
      </c>
      <c r="K72" s="109" t="e">
        <f t="shared" si="18"/>
        <v>#DIV/0!</v>
      </c>
      <c r="L72" s="109">
        <f t="shared" si="19"/>
        <v>0</v>
      </c>
    </row>
    <row r="73" spans="2:12" x14ac:dyDescent="0.3">
      <c r="B73" s="10"/>
      <c r="C73" s="10"/>
      <c r="D73" s="11"/>
      <c r="E73" s="11">
        <v>3292</v>
      </c>
      <c r="F73" s="11" t="s">
        <v>113</v>
      </c>
      <c r="G73" s="59">
        <v>385.29</v>
      </c>
      <c r="H73" s="59">
        <v>1260</v>
      </c>
      <c r="I73" s="59">
        <v>1260</v>
      </c>
      <c r="J73" s="62">
        <v>563.57000000000005</v>
      </c>
      <c r="K73" s="109">
        <f t="shared" si="18"/>
        <v>146.27163954423941</v>
      </c>
      <c r="L73" s="109">
        <f t="shared" si="19"/>
        <v>44.727777777777781</v>
      </c>
    </row>
    <row r="74" spans="2:12" x14ac:dyDescent="0.3">
      <c r="B74" s="10"/>
      <c r="C74" s="10"/>
      <c r="D74" s="11"/>
      <c r="E74" s="11">
        <v>3295</v>
      </c>
      <c r="F74" s="11" t="s">
        <v>114</v>
      </c>
      <c r="G74" s="59">
        <v>202.22</v>
      </c>
      <c r="H74" s="59">
        <v>2708</v>
      </c>
      <c r="I74" s="59">
        <v>2708</v>
      </c>
      <c r="J74" s="62">
        <v>0</v>
      </c>
      <c r="K74" s="109">
        <f t="shared" si="18"/>
        <v>0</v>
      </c>
      <c r="L74" s="109">
        <f t="shared" si="19"/>
        <v>0</v>
      </c>
    </row>
    <row r="75" spans="2:12" x14ac:dyDescent="0.3">
      <c r="B75" s="10"/>
      <c r="C75" s="10">
        <v>34</v>
      </c>
      <c r="D75" s="11"/>
      <c r="E75" s="11"/>
      <c r="F75" s="11" t="s">
        <v>115</v>
      </c>
      <c r="G75" s="59">
        <f>G76</f>
        <v>716.66</v>
      </c>
      <c r="H75" s="59">
        <f t="shared" ref="H75:J76" si="28">H76</f>
        <v>1992</v>
      </c>
      <c r="I75" s="59">
        <f t="shared" si="28"/>
        <v>1992</v>
      </c>
      <c r="J75" s="59">
        <f t="shared" si="28"/>
        <v>824.71</v>
      </c>
      <c r="K75" s="109">
        <f t="shared" si="18"/>
        <v>115.07688443613431</v>
      </c>
      <c r="L75" s="109">
        <f t="shared" si="19"/>
        <v>41.401104417670687</v>
      </c>
    </row>
    <row r="76" spans="2:12" x14ac:dyDescent="0.3">
      <c r="B76" s="10"/>
      <c r="C76" s="10"/>
      <c r="D76" s="11">
        <v>343</v>
      </c>
      <c r="E76" s="11"/>
      <c r="F76" s="11" t="s">
        <v>116</v>
      </c>
      <c r="G76" s="59">
        <f>G77</f>
        <v>716.66</v>
      </c>
      <c r="H76" s="59">
        <f t="shared" si="28"/>
        <v>1992</v>
      </c>
      <c r="I76" s="59">
        <f t="shared" si="28"/>
        <v>1992</v>
      </c>
      <c r="J76" s="59">
        <f t="shared" si="28"/>
        <v>824.71</v>
      </c>
      <c r="K76" s="109">
        <f t="shared" si="18"/>
        <v>115.07688443613431</v>
      </c>
      <c r="L76" s="109">
        <f t="shared" si="19"/>
        <v>41.401104417670687</v>
      </c>
    </row>
    <row r="77" spans="2:12" x14ac:dyDescent="0.3">
      <c r="B77" s="10"/>
      <c r="C77" s="10"/>
      <c r="D77" s="11"/>
      <c r="E77" s="11">
        <v>3431</v>
      </c>
      <c r="F77" s="11" t="s">
        <v>117</v>
      </c>
      <c r="G77" s="59">
        <v>716.66</v>
      </c>
      <c r="H77" s="59">
        <v>1992</v>
      </c>
      <c r="I77" s="59">
        <v>1992</v>
      </c>
      <c r="J77" s="62">
        <v>824.71</v>
      </c>
      <c r="K77" s="109">
        <f t="shared" si="18"/>
        <v>115.07688443613431</v>
      </c>
      <c r="L77" s="109">
        <f t="shared" si="19"/>
        <v>41.401104417670687</v>
      </c>
    </row>
    <row r="78" spans="2:12" x14ac:dyDescent="0.3">
      <c r="B78" s="10"/>
      <c r="C78" s="10">
        <v>36</v>
      </c>
      <c r="D78" s="11"/>
      <c r="E78" s="11"/>
      <c r="F78" s="11" t="s">
        <v>120</v>
      </c>
      <c r="G78" s="59">
        <f>G79</f>
        <v>12756.52</v>
      </c>
      <c r="H78" s="59">
        <f t="shared" ref="H78:J79" si="29">H79</f>
        <v>0</v>
      </c>
      <c r="I78" s="59">
        <f t="shared" si="29"/>
        <v>0</v>
      </c>
      <c r="J78" s="59">
        <f t="shared" si="29"/>
        <v>12357.37</v>
      </c>
      <c r="K78" s="109">
        <f t="shared" si="18"/>
        <v>96.871011843355404</v>
      </c>
      <c r="L78" s="109" t="e">
        <f t="shared" si="19"/>
        <v>#DIV/0!</v>
      </c>
    </row>
    <row r="79" spans="2:12" x14ac:dyDescent="0.3">
      <c r="B79" s="10"/>
      <c r="C79" s="10"/>
      <c r="D79" s="11">
        <v>369</v>
      </c>
      <c r="E79" s="11"/>
      <c r="F79" s="11" t="s">
        <v>118</v>
      </c>
      <c r="G79" s="59">
        <f>G80</f>
        <v>12756.52</v>
      </c>
      <c r="H79" s="59">
        <f t="shared" si="29"/>
        <v>0</v>
      </c>
      <c r="I79" s="59">
        <f t="shared" si="29"/>
        <v>0</v>
      </c>
      <c r="J79" s="59">
        <f t="shared" si="29"/>
        <v>12357.37</v>
      </c>
      <c r="K79" s="109">
        <f t="shared" si="18"/>
        <v>96.871011843355404</v>
      </c>
      <c r="L79" s="109" t="e">
        <f t="shared" si="19"/>
        <v>#DIV/0!</v>
      </c>
    </row>
    <row r="80" spans="2:12" x14ac:dyDescent="0.3">
      <c r="B80" s="10"/>
      <c r="C80" s="10"/>
      <c r="D80" s="11"/>
      <c r="E80" s="11">
        <v>3691</v>
      </c>
      <c r="F80" s="11" t="s">
        <v>119</v>
      </c>
      <c r="G80" s="59">
        <v>12756.52</v>
      </c>
      <c r="H80" s="59">
        <v>0</v>
      </c>
      <c r="I80" s="59"/>
      <c r="J80" s="62">
        <v>12357.37</v>
      </c>
      <c r="K80" s="109">
        <f t="shared" si="18"/>
        <v>96.871011843355404</v>
      </c>
      <c r="L80" s="109" t="e">
        <f t="shared" si="19"/>
        <v>#DIV/0!</v>
      </c>
    </row>
    <row r="81" spans="2:12" ht="26.4" customHeight="1" x14ac:dyDescent="0.3">
      <c r="B81" s="10"/>
      <c r="C81" s="10">
        <v>37</v>
      </c>
      <c r="D81" s="11"/>
      <c r="E81" s="11"/>
      <c r="F81" s="16" t="s">
        <v>121</v>
      </c>
      <c r="G81" s="59">
        <f>G82</f>
        <v>23401.399999999998</v>
      </c>
      <c r="H81" s="59">
        <f t="shared" ref="H81:J81" si="30">H82</f>
        <v>81263</v>
      </c>
      <c r="I81" s="59">
        <f t="shared" si="30"/>
        <v>81263</v>
      </c>
      <c r="J81" s="59">
        <f t="shared" si="30"/>
        <v>20979.5</v>
      </c>
      <c r="K81" s="109">
        <f t="shared" si="18"/>
        <v>89.650619193723458</v>
      </c>
      <c r="L81" s="109">
        <f t="shared" si="19"/>
        <v>25.816792390140652</v>
      </c>
    </row>
    <row r="82" spans="2:12" x14ac:dyDescent="0.3">
      <c r="B82" s="10"/>
      <c r="C82" s="10"/>
      <c r="D82" s="11">
        <v>372</v>
      </c>
      <c r="E82" s="11"/>
      <c r="F82" s="11" t="s">
        <v>122</v>
      </c>
      <c r="G82" s="59">
        <f>G83+G84</f>
        <v>23401.399999999998</v>
      </c>
      <c r="H82" s="59">
        <f t="shared" ref="H82:J82" si="31">H83+H84</f>
        <v>81263</v>
      </c>
      <c r="I82" s="59">
        <f t="shared" si="31"/>
        <v>81263</v>
      </c>
      <c r="J82" s="59">
        <f t="shared" si="31"/>
        <v>20979.5</v>
      </c>
      <c r="K82" s="109">
        <f t="shared" si="18"/>
        <v>89.650619193723458</v>
      </c>
      <c r="L82" s="109">
        <f t="shared" si="19"/>
        <v>25.816792390140652</v>
      </c>
    </row>
    <row r="83" spans="2:12" ht="14.4" customHeight="1" x14ac:dyDescent="0.3">
      <c r="B83" s="10"/>
      <c r="C83" s="10"/>
      <c r="D83" s="11"/>
      <c r="E83" s="11">
        <v>3721</v>
      </c>
      <c r="F83" s="16" t="s">
        <v>123</v>
      </c>
      <c r="G83" s="59">
        <v>16520.87</v>
      </c>
      <c r="H83" s="59">
        <v>42411</v>
      </c>
      <c r="I83" s="59">
        <v>42411</v>
      </c>
      <c r="J83" s="62">
        <v>16967.560000000001</v>
      </c>
      <c r="K83" s="109">
        <f t="shared" si="18"/>
        <v>102.70379223370199</v>
      </c>
      <c r="L83" s="109">
        <f t="shared" si="19"/>
        <v>40.007450897172909</v>
      </c>
    </row>
    <row r="84" spans="2:12" x14ac:dyDescent="0.3">
      <c r="B84" s="10"/>
      <c r="C84" s="10"/>
      <c r="D84" s="11"/>
      <c r="E84" s="11">
        <v>3722</v>
      </c>
      <c r="F84" s="16" t="s">
        <v>124</v>
      </c>
      <c r="G84" s="59">
        <v>6880.53</v>
      </c>
      <c r="H84" s="59">
        <v>38852</v>
      </c>
      <c r="I84" s="59">
        <v>38852</v>
      </c>
      <c r="J84" s="62">
        <v>4011.94</v>
      </c>
      <c r="K84" s="109">
        <f t="shared" si="18"/>
        <v>58.308589599929071</v>
      </c>
      <c r="L84" s="109">
        <f t="shared" si="19"/>
        <v>10.32621229280346</v>
      </c>
    </row>
    <row r="85" spans="2:12" s="66" customFormat="1" x14ac:dyDescent="0.3">
      <c r="B85" s="12">
        <v>4</v>
      </c>
      <c r="C85" s="13"/>
      <c r="D85" s="13"/>
      <c r="E85" s="13"/>
      <c r="F85" s="19" t="s">
        <v>6</v>
      </c>
      <c r="G85" s="69">
        <f>G86+G94</f>
        <v>77416.45</v>
      </c>
      <c r="H85" s="69">
        <f t="shared" ref="H85:I85" si="32">H86+H94</f>
        <v>0</v>
      </c>
      <c r="I85" s="69">
        <f t="shared" si="32"/>
        <v>0</v>
      </c>
      <c r="J85" s="69">
        <f>J86+J94</f>
        <v>8207.119999999999</v>
      </c>
      <c r="K85" s="109">
        <f t="shared" si="18"/>
        <v>10.601261101484244</v>
      </c>
      <c r="L85" s="109" t="e">
        <f t="shared" si="19"/>
        <v>#DIV/0!</v>
      </c>
    </row>
    <row r="86" spans="2:12" x14ac:dyDescent="0.3">
      <c r="B86" s="14"/>
      <c r="C86" s="14">
        <v>42</v>
      </c>
      <c r="D86" s="14"/>
      <c r="E86" s="14"/>
      <c r="F86" s="20" t="s">
        <v>125</v>
      </c>
      <c r="G86" s="59">
        <f>G87+G92</f>
        <v>23611.84</v>
      </c>
      <c r="H86" s="59">
        <f t="shared" ref="H86:J86" si="33">H87+H92</f>
        <v>0</v>
      </c>
      <c r="I86" s="59">
        <f t="shared" si="33"/>
        <v>0</v>
      </c>
      <c r="J86" s="59">
        <f t="shared" si="33"/>
        <v>8207.119999999999</v>
      </c>
      <c r="K86" s="109">
        <f t="shared" si="18"/>
        <v>34.758494043666218</v>
      </c>
      <c r="L86" s="109" t="e">
        <f t="shared" si="19"/>
        <v>#DIV/0!</v>
      </c>
    </row>
    <row r="87" spans="2:12" x14ac:dyDescent="0.3">
      <c r="B87" s="14"/>
      <c r="C87" s="14"/>
      <c r="D87" s="10">
        <v>422</v>
      </c>
      <c r="E87" s="10"/>
      <c r="F87" s="10" t="s">
        <v>126</v>
      </c>
      <c r="G87" s="59">
        <f>G88+G89+G91</f>
        <v>8876.2999999999993</v>
      </c>
      <c r="H87" s="59">
        <f t="shared" ref="H87:I87" si="34">H88+H89+H91</f>
        <v>0</v>
      </c>
      <c r="I87" s="59">
        <f t="shared" si="34"/>
        <v>0</v>
      </c>
      <c r="J87" s="59">
        <f>J88+J89+J91+J90</f>
        <v>8207.119999999999</v>
      </c>
      <c r="K87" s="109">
        <f t="shared" si="18"/>
        <v>92.461047959172177</v>
      </c>
      <c r="L87" s="109" t="e">
        <f t="shared" si="19"/>
        <v>#DIV/0!</v>
      </c>
    </row>
    <row r="88" spans="2:12" x14ac:dyDescent="0.3">
      <c r="B88" s="14"/>
      <c r="C88" s="14"/>
      <c r="D88" s="10"/>
      <c r="E88" s="10">
        <v>4221</v>
      </c>
      <c r="F88" s="10" t="s">
        <v>127</v>
      </c>
      <c r="G88" s="59">
        <v>1247.53</v>
      </c>
      <c r="H88" s="59">
        <v>0</v>
      </c>
      <c r="I88" s="68">
        <v>0</v>
      </c>
      <c r="J88" s="62">
        <v>1062.5</v>
      </c>
      <c r="K88" s="109">
        <f t="shared" si="18"/>
        <v>85.168292546071029</v>
      </c>
      <c r="L88" s="109" t="e">
        <f t="shared" si="19"/>
        <v>#DIV/0!</v>
      </c>
    </row>
    <row r="89" spans="2:12" x14ac:dyDescent="0.3">
      <c r="B89" s="14"/>
      <c r="C89" s="14"/>
      <c r="D89" s="10"/>
      <c r="E89" s="10">
        <v>4222</v>
      </c>
      <c r="F89" s="10" t="s">
        <v>128</v>
      </c>
      <c r="G89" s="59">
        <v>384.76</v>
      </c>
      <c r="H89" s="59">
        <v>0</v>
      </c>
      <c r="I89" s="68">
        <v>0</v>
      </c>
      <c r="J89" s="62">
        <v>519.9</v>
      </c>
      <c r="K89" s="109">
        <f t="shared" si="18"/>
        <v>135.12319367917661</v>
      </c>
      <c r="L89" s="109" t="e">
        <f t="shared" si="19"/>
        <v>#DIV/0!</v>
      </c>
    </row>
    <row r="90" spans="2:12" x14ac:dyDescent="0.3">
      <c r="B90" s="14"/>
      <c r="C90" s="14"/>
      <c r="D90" s="10"/>
      <c r="E90" s="10">
        <v>4226</v>
      </c>
      <c r="F90" s="10" t="s">
        <v>190</v>
      </c>
      <c r="G90" s="59">
        <v>0</v>
      </c>
      <c r="H90" s="59">
        <v>0</v>
      </c>
      <c r="I90" s="68">
        <v>0</v>
      </c>
      <c r="J90" s="62">
        <v>3493</v>
      </c>
      <c r="K90" s="109"/>
      <c r="L90" s="109"/>
    </row>
    <row r="91" spans="2:12" x14ac:dyDescent="0.3">
      <c r="B91" s="14"/>
      <c r="C91" s="14"/>
      <c r="D91" s="10"/>
      <c r="E91" s="10">
        <v>4227</v>
      </c>
      <c r="F91" s="10" t="s">
        <v>129</v>
      </c>
      <c r="G91" s="59">
        <v>7244.01</v>
      </c>
      <c r="H91" s="59">
        <v>0</v>
      </c>
      <c r="I91" s="68">
        <v>0</v>
      </c>
      <c r="J91" s="62">
        <v>3131.72</v>
      </c>
      <c r="K91" s="109">
        <f t="shared" si="18"/>
        <v>43.23185638893375</v>
      </c>
      <c r="L91" s="109" t="e">
        <f t="shared" si="19"/>
        <v>#DIV/0!</v>
      </c>
    </row>
    <row r="92" spans="2:12" x14ac:dyDescent="0.3">
      <c r="B92" s="14"/>
      <c r="C92" s="14"/>
      <c r="D92" s="10">
        <v>423</v>
      </c>
      <c r="E92" s="10"/>
      <c r="F92" s="10" t="s">
        <v>130</v>
      </c>
      <c r="G92" s="59">
        <f>G93</f>
        <v>14735.54</v>
      </c>
      <c r="H92" s="59">
        <f t="shared" ref="H92:J92" si="35">H93</f>
        <v>0</v>
      </c>
      <c r="I92" s="59">
        <v>0</v>
      </c>
      <c r="J92" s="59">
        <f t="shared" si="35"/>
        <v>0</v>
      </c>
      <c r="K92" s="109">
        <f t="shared" si="18"/>
        <v>0</v>
      </c>
      <c r="L92" s="109" t="e">
        <f t="shared" si="19"/>
        <v>#DIV/0!</v>
      </c>
    </row>
    <row r="93" spans="2:12" x14ac:dyDescent="0.3">
      <c r="B93" s="14"/>
      <c r="C93" s="14"/>
      <c r="D93" s="10"/>
      <c r="E93" s="10">
        <v>4231</v>
      </c>
      <c r="F93" s="10" t="s">
        <v>131</v>
      </c>
      <c r="G93" s="59">
        <v>14735.54</v>
      </c>
      <c r="H93" s="59">
        <v>0</v>
      </c>
      <c r="I93" s="68">
        <v>0</v>
      </c>
      <c r="J93" s="62">
        <v>0</v>
      </c>
      <c r="K93" s="109">
        <f t="shared" si="18"/>
        <v>0</v>
      </c>
      <c r="L93" s="109" t="e">
        <f t="shared" si="19"/>
        <v>#DIV/0!</v>
      </c>
    </row>
    <row r="94" spans="2:12" x14ac:dyDescent="0.3">
      <c r="B94" s="14"/>
      <c r="C94" s="14">
        <v>45</v>
      </c>
      <c r="D94" s="10"/>
      <c r="E94" s="10"/>
      <c r="F94" s="10" t="s">
        <v>132</v>
      </c>
      <c r="G94" s="59">
        <f>G95</f>
        <v>53804.61</v>
      </c>
      <c r="H94" s="59">
        <f t="shared" ref="H94:I94" si="36">H95</f>
        <v>0</v>
      </c>
      <c r="I94" s="59">
        <f t="shared" si="36"/>
        <v>0</v>
      </c>
      <c r="J94" s="59">
        <v>0</v>
      </c>
      <c r="K94" s="109">
        <f t="shared" si="18"/>
        <v>0</v>
      </c>
      <c r="L94" s="109" t="e">
        <f t="shared" si="19"/>
        <v>#DIV/0!</v>
      </c>
    </row>
    <row r="95" spans="2:12" x14ac:dyDescent="0.3">
      <c r="B95" s="14"/>
      <c r="C95" s="14"/>
      <c r="D95" s="10">
        <v>452</v>
      </c>
      <c r="E95" s="10"/>
      <c r="F95" s="10" t="s">
        <v>133</v>
      </c>
      <c r="G95" s="59">
        <v>53804.61</v>
      </c>
      <c r="H95" s="59">
        <v>0</v>
      </c>
      <c r="I95" s="68">
        <v>0</v>
      </c>
      <c r="J95" s="62">
        <v>0</v>
      </c>
      <c r="K95" s="109">
        <f t="shared" si="18"/>
        <v>0</v>
      </c>
      <c r="L95" s="109" t="e">
        <f t="shared" si="19"/>
        <v>#DIV/0!</v>
      </c>
    </row>
    <row r="96" spans="2:12" x14ac:dyDescent="0.3">
      <c r="B96" s="14"/>
      <c r="C96" s="14"/>
      <c r="D96" s="10"/>
      <c r="E96" s="10"/>
      <c r="F96" s="10"/>
      <c r="G96" s="59"/>
      <c r="H96" s="59"/>
      <c r="I96" s="68"/>
      <c r="J96" s="62"/>
      <c r="K96" s="63"/>
      <c r="L96" s="63"/>
    </row>
    <row r="97" spans="2:12" x14ac:dyDescent="0.3">
      <c r="B97" s="14"/>
      <c r="C97" s="14"/>
      <c r="D97" s="10"/>
      <c r="E97" s="10"/>
      <c r="F97" s="10"/>
      <c r="G97" s="59"/>
      <c r="H97" s="59"/>
      <c r="I97" s="68"/>
      <c r="J97" s="62"/>
      <c r="K97" s="63"/>
      <c r="L97" s="63"/>
    </row>
    <row r="100" spans="2:12" ht="15" customHeight="1" x14ac:dyDescent="0.3">
      <c r="B100" s="37"/>
      <c r="C100" s="37"/>
      <c r="D100" s="37"/>
      <c r="E100" s="37"/>
      <c r="F100" s="37"/>
      <c r="G100" s="37"/>
      <c r="H100" s="37"/>
      <c r="I100" s="37"/>
      <c r="J100" s="37"/>
      <c r="K100" s="107"/>
      <c r="L100" s="107"/>
    </row>
    <row r="101" spans="2:12" x14ac:dyDescent="0.3">
      <c r="B101" s="37"/>
      <c r="C101" s="37"/>
      <c r="D101" s="37"/>
      <c r="E101" s="37"/>
      <c r="F101" s="37"/>
      <c r="G101" s="37"/>
      <c r="H101" s="37"/>
      <c r="I101" s="37"/>
      <c r="J101" s="37"/>
      <c r="K101" s="107"/>
      <c r="L101" s="107"/>
    </row>
    <row r="102" spans="2:12" ht="4.5" customHeight="1" x14ac:dyDescent="0.3">
      <c r="B102" s="37"/>
      <c r="C102" s="37"/>
      <c r="D102" s="37"/>
      <c r="E102" s="37"/>
      <c r="F102" s="37"/>
      <c r="G102" s="37"/>
      <c r="H102" s="37"/>
      <c r="I102" s="37"/>
      <c r="J102" s="37"/>
      <c r="K102" s="107"/>
      <c r="L102" s="107"/>
    </row>
  </sheetData>
  <mergeCells count="7">
    <mergeCell ref="B41:F41"/>
    <mergeCell ref="B2:L2"/>
    <mergeCell ref="B4:L4"/>
    <mergeCell ref="B6:L6"/>
    <mergeCell ref="B8:F8"/>
    <mergeCell ref="B9:F9"/>
    <mergeCell ref="B40:F40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opLeftCell="B1" workbookViewId="0">
      <selection activeCell="E31" sqref="E31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3"/>
      <c r="C1" s="3"/>
      <c r="D1" s="3"/>
      <c r="E1" s="3"/>
      <c r="F1" s="4"/>
      <c r="G1" s="4"/>
      <c r="H1" s="4"/>
    </row>
    <row r="2" spans="2:8" ht="15.75" customHeight="1" x14ac:dyDescent="0.3">
      <c r="B2" s="131" t="s">
        <v>46</v>
      </c>
      <c r="C2" s="131"/>
      <c r="D2" s="131"/>
      <c r="E2" s="131"/>
      <c r="F2" s="131"/>
      <c r="G2" s="131"/>
      <c r="H2" s="131"/>
    </row>
    <row r="3" spans="2:8" ht="17.399999999999999" x14ac:dyDescent="0.3">
      <c r="B3" s="3"/>
      <c r="C3" s="3"/>
      <c r="D3" s="3"/>
      <c r="E3" s="3"/>
      <c r="F3" s="4"/>
      <c r="G3" s="4"/>
      <c r="H3" s="4"/>
    </row>
    <row r="4" spans="2:8" ht="33.75" customHeight="1" x14ac:dyDescent="0.3">
      <c r="B4" s="43" t="s">
        <v>7</v>
      </c>
      <c r="C4" s="43" t="s">
        <v>28</v>
      </c>
      <c r="D4" s="43" t="s">
        <v>181</v>
      </c>
      <c r="E4" s="43" t="s">
        <v>182</v>
      </c>
      <c r="F4" s="43" t="s">
        <v>184</v>
      </c>
      <c r="G4" s="43" t="s">
        <v>29</v>
      </c>
      <c r="H4" s="43" t="s">
        <v>60</v>
      </c>
    </row>
    <row r="5" spans="2:8" x14ac:dyDescent="0.3">
      <c r="B5" s="43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43</v>
      </c>
      <c r="H5" s="47" t="s">
        <v>44</v>
      </c>
    </row>
    <row r="6" spans="2:8" s="66" customFormat="1" x14ac:dyDescent="0.3">
      <c r="B6" s="9" t="s">
        <v>57</v>
      </c>
      <c r="C6" s="71">
        <f>C7+C11+C14+C18+C23+C29</f>
        <v>1641009.83</v>
      </c>
      <c r="D6" s="71">
        <f t="shared" ref="D6:F6" si="0">D7+D11+D14+D18+D23+D29</f>
        <v>3640190</v>
      </c>
      <c r="E6" s="71">
        <f t="shared" si="0"/>
        <v>3640190</v>
      </c>
      <c r="F6" s="71">
        <f t="shared" si="0"/>
        <v>2117973.9500000002</v>
      </c>
      <c r="G6" s="106">
        <f>F6/C6*100</f>
        <v>129.06528110194196</v>
      </c>
      <c r="H6" s="106">
        <f>F6/E6*100</f>
        <v>58.18306049958931</v>
      </c>
    </row>
    <row r="7" spans="2:8" s="66" customFormat="1" x14ac:dyDescent="0.3">
      <c r="B7" s="9" t="s">
        <v>18</v>
      </c>
      <c r="C7" s="69">
        <f>C8</f>
        <v>1613607.69</v>
      </c>
      <c r="D7" s="69">
        <f t="shared" ref="D7:F7" si="1">D8</f>
        <v>3598465</v>
      </c>
      <c r="E7" s="69">
        <f t="shared" si="1"/>
        <v>3598465</v>
      </c>
      <c r="F7" s="69">
        <f t="shared" si="1"/>
        <v>1941922.25</v>
      </c>
      <c r="G7" s="106">
        <f t="shared" ref="G7:G71" si="2">F7/C7*100</f>
        <v>120.3466159733039</v>
      </c>
      <c r="H7" s="106">
        <f t="shared" ref="H7:H71" si="3">F7/E7*100</f>
        <v>53.965294924363583</v>
      </c>
    </row>
    <row r="8" spans="2:8" x14ac:dyDescent="0.3">
      <c r="B8" s="25" t="s">
        <v>19</v>
      </c>
      <c r="C8" s="59">
        <f>C9</f>
        <v>1613607.69</v>
      </c>
      <c r="D8" s="59">
        <f t="shared" ref="D8:F8" si="4">D9</f>
        <v>3598465</v>
      </c>
      <c r="E8" s="59">
        <f t="shared" si="4"/>
        <v>3598465</v>
      </c>
      <c r="F8" s="59">
        <f t="shared" si="4"/>
        <v>1941922.25</v>
      </c>
      <c r="G8" s="106">
        <f t="shared" si="2"/>
        <v>120.3466159733039</v>
      </c>
      <c r="H8" s="106">
        <f t="shared" si="3"/>
        <v>53.965294924363583</v>
      </c>
    </row>
    <row r="9" spans="2:8" ht="26.4" x14ac:dyDescent="0.3">
      <c r="B9" s="25" t="s">
        <v>134</v>
      </c>
      <c r="C9" s="59">
        <v>1613607.69</v>
      </c>
      <c r="D9" s="59">
        <v>3598465</v>
      </c>
      <c r="E9" s="59">
        <v>3598465</v>
      </c>
      <c r="F9" s="62">
        <v>1941922.25</v>
      </c>
      <c r="G9" s="106">
        <f t="shared" si="2"/>
        <v>120.3466159733039</v>
      </c>
      <c r="H9" s="106">
        <f t="shared" si="3"/>
        <v>53.965294924363583</v>
      </c>
    </row>
    <row r="10" spans="2:8" x14ac:dyDescent="0.3">
      <c r="B10" s="26"/>
      <c r="C10" s="59"/>
      <c r="D10" s="59"/>
      <c r="E10" s="59"/>
      <c r="F10" s="62"/>
      <c r="G10" s="106" t="e">
        <f t="shared" si="2"/>
        <v>#DIV/0!</v>
      </c>
      <c r="H10" s="106" t="e">
        <f t="shared" si="3"/>
        <v>#DIV/0!</v>
      </c>
    </row>
    <row r="11" spans="2:8" s="66" customFormat="1" x14ac:dyDescent="0.3">
      <c r="B11" s="9" t="s">
        <v>22</v>
      </c>
      <c r="C11" s="69">
        <f>C12</f>
        <v>0</v>
      </c>
      <c r="D11" s="69">
        <f t="shared" ref="D11:F11" si="5">D12</f>
        <v>0</v>
      </c>
      <c r="E11" s="69">
        <f t="shared" si="5"/>
        <v>0</v>
      </c>
      <c r="F11" s="69">
        <f t="shared" si="5"/>
        <v>0</v>
      </c>
      <c r="G11" s="106" t="e">
        <f t="shared" si="2"/>
        <v>#DIV/0!</v>
      </c>
      <c r="H11" s="106" t="e">
        <f t="shared" si="3"/>
        <v>#DIV/0!</v>
      </c>
    </row>
    <row r="12" spans="2:8" x14ac:dyDescent="0.3">
      <c r="B12" s="27" t="s">
        <v>23</v>
      </c>
      <c r="C12" s="59">
        <v>0</v>
      </c>
      <c r="D12" s="59">
        <v>0</v>
      </c>
      <c r="E12" s="68"/>
      <c r="F12" s="62">
        <v>0</v>
      </c>
      <c r="G12" s="106" t="e">
        <f t="shared" si="2"/>
        <v>#DIV/0!</v>
      </c>
      <c r="H12" s="106" t="e">
        <f t="shared" si="3"/>
        <v>#DIV/0!</v>
      </c>
    </row>
    <row r="13" spans="2:8" x14ac:dyDescent="0.3">
      <c r="B13" s="27"/>
      <c r="C13" s="59"/>
      <c r="D13" s="59"/>
      <c r="E13" s="68"/>
      <c r="F13" s="62"/>
      <c r="G13" s="106" t="e">
        <f t="shared" si="2"/>
        <v>#DIV/0!</v>
      </c>
      <c r="H13" s="106" t="e">
        <f t="shared" si="3"/>
        <v>#DIV/0!</v>
      </c>
    </row>
    <row r="14" spans="2:8" s="66" customFormat="1" x14ac:dyDescent="0.3">
      <c r="B14" s="9" t="s">
        <v>24</v>
      </c>
      <c r="C14" s="69">
        <f>C15</f>
        <v>6479.25</v>
      </c>
      <c r="D14" s="69">
        <f t="shared" ref="D14:F14" si="6">D15</f>
        <v>7698</v>
      </c>
      <c r="E14" s="69">
        <f t="shared" si="6"/>
        <v>7698</v>
      </c>
      <c r="F14" s="69">
        <f t="shared" si="6"/>
        <v>6797.36</v>
      </c>
      <c r="G14" s="106">
        <f t="shared" si="2"/>
        <v>104.90967318748312</v>
      </c>
      <c r="H14" s="106">
        <f t="shared" si="3"/>
        <v>88.300337750064955</v>
      </c>
    </row>
    <row r="15" spans="2:8" x14ac:dyDescent="0.3">
      <c r="B15" s="27" t="s">
        <v>25</v>
      </c>
      <c r="C15" s="59">
        <f>C16</f>
        <v>6479.25</v>
      </c>
      <c r="D15" s="59">
        <f t="shared" ref="D15:F15" si="7">D16</f>
        <v>7698</v>
      </c>
      <c r="E15" s="59">
        <f t="shared" si="7"/>
        <v>7698</v>
      </c>
      <c r="F15" s="59">
        <f t="shared" si="7"/>
        <v>6797.36</v>
      </c>
      <c r="G15" s="106">
        <f t="shared" si="2"/>
        <v>104.90967318748312</v>
      </c>
      <c r="H15" s="106">
        <f t="shared" si="3"/>
        <v>88.300337750064955</v>
      </c>
    </row>
    <row r="16" spans="2:8" x14ac:dyDescent="0.3">
      <c r="B16" s="70" t="s">
        <v>135</v>
      </c>
      <c r="C16" s="59">
        <v>6479.25</v>
      </c>
      <c r="D16" s="59">
        <v>7698</v>
      </c>
      <c r="E16" s="68">
        <v>7698</v>
      </c>
      <c r="F16" s="62">
        <v>6797.36</v>
      </c>
      <c r="G16" s="106">
        <f t="shared" si="2"/>
        <v>104.90967318748312</v>
      </c>
      <c r="H16" s="106">
        <f t="shared" si="3"/>
        <v>88.300337750064955</v>
      </c>
    </row>
    <row r="17" spans="2:8" x14ac:dyDescent="0.3">
      <c r="B17" s="70"/>
      <c r="C17" s="59"/>
      <c r="D17" s="59"/>
      <c r="E17" s="68"/>
      <c r="F17" s="62"/>
      <c r="G17" s="106" t="e">
        <f t="shared" si="2"/>
        <v>#DIV/0!</v>
      </c>
      <c r="H17" s="106" t="e">
        <f t="shared" si="3"/>
        <v>#DIV/0!</v>
      </c>
    </row>
    <row r="18" spans="2:8" s="66" customFormat="1" x14ac:dyDescent="0.3">
      <c r="B18" s="9" t="s">
        <v>136</v>
      </c>
      <c r="C18" s="69">
        <f>C19</f>
        <v>19506.36</v>
      </c>
      <c r="D18" s="69">
        <f t="shared" ref="D18:F18" si="8">D19</f>
        <v>19908</v>
      </c>
      <c r="E18" s="69">
        <f t="shared" si="8"/>
        <v>19908</v>
      </c>
      <c r="F18" s="69">
        <f t="shared" si="8"/>
        <v>15022.9</v>
      </c>
      <c r="G18" s="106">
        <f t="shared" si="2"/>
        <v>77.015393953561812</v>
      </c>
      <c r="H18" s="106">
        <f t="shared" si="3"/>
        <v>75.461623467952577</v>
      </c>
    </row>
    <row r="19" spans="2:8" x14ac:dyDescent="0.3">
      <c r="B19" s="70" t="s">
        <v>137</v>
      </c>
      <c r="C19" s="59">
        <f>C20+C21</f>
        <v>19506.36</v>
      </c>
      <c r="D19" s="59">
        <f t="shared" ref="D19:F19" si="9">D20+D21</f>
        <v>19908</v>
      </c>
      <c r="E19" s="59">
        <f t="shared" si="9"/>
        <v>19908</v>
      </c>
      <c r="F19" s="59">
        <f t="shared" si="9"/>
        <v>15022.9</v>
      </c>
      <c r="G19" s="106">
        <f t="shared" si="2"/>
        <v>77.015393953561812</v>
      </c>
      <c r="H19" s="106">
        <f t="shared" si="3"/>
        <v>75.461623467952577</v>
      </c>
    </row>
    <row r="20" spans="2:8" ht="26.4" x14ac:dyDescent="0.3">
      <c r="B20" s="70" t="s">
        <v>142</v>
      </c>
      <c r="C20" s="59">
        <v>15357.42</v>
      </c>
      <c r="D20" s="59">
        <v>19908</v>
      </c>
      <c r="E20" s="68">
        <v>19908</v>
      </c>
      <c r="F20" s="62">
        <v>15022.9</v>
      </c>
      <c r="G20" s="106">
        <f t="shared" si="2"/>
        <v>97.821769542019425</v>
      </c>
      <c r="H20" s="106">
        <f t="shared" si="3"/>
        <v>75.461623467952577</v>
      </c>
    </row>
    <row r="21" spans="2:8" ht="26.4" x14ac:dyDescent="0.3">
      <c r="B21" s="70" t="s">
        <v>140</v>
      </c>
      <c r="C21" s="59">
        <v>4148.9399999999996</v>
      </c>
      <c r="D21" s="59">
        <v>0</v>
      </c>
      <c r="E21" s="68">
        <v>0</v>
      </c>
      <c r="F21" s="62">
        <v>0</v>
      </c>
      <c r="G21" s="106">
        <f t="shared" si="2"/>
        <v>0</v>
      </c>
      <c r="H21" s="106" t="e">
        <f t="shared" si="3"/>
        <v>#DIV/0!</v>
      </c>
    </row>
    <row r="22" spans="2:8" x14ac:dyDescent="0.3">
      <c r="B22" s="70"/>
      <c r="C22" s="59"/>
      <c r="D22" s="59"/>
      <c r="E22" s="68"/>
      <c r="F22" s="62"/>
      <c r="G22" s="106" t="e">
        <f t="shared" si="2"/>
        <v>#DIV/0!</v>
      </c>
      <c r="H22" s="106" t="e">
        <f t="shared" si="3"/>
        <v>#DIV/0!</v>
      </c>
    </row>
    <row r="23" spans="2:8" s="66" customFormat="1" x14ac:dyDescent="0.3">
      <c r="B23" s="9" t="s">
        <v>138</v>
      </c>
      <c r="C23" s="69">
        <f>C24</f>
        <v>0</v>
      </c>
      <c r="D23" s="69">
        <f t="shared" ref="D23:E23" si="10">D24</f>
        <v>13455</v>
      </c>
      <c r="E23" s="69">
        <f t="shared" si="10"/>
        <v>13455</v>
      </c>
      <c r="F23" s="69">
        <f>F24+F26</f>
        <v>143902.44</v>
      </c>
      <c r="G23" s="106" t="e">
        <f t="shared" si="2"/>
        <v>#DIV/0!</v>
      </c>
      <c r="H23" s="106">
        <f t="shared" si="3"/>
        <v>1069.5090301003345</v>
      </c>
    </row>
    <row r="24" spans="2:8" x14ac:dyDescent="0.3">
      <c r="B24" s="70" t="s">
        <v>139</v>
      </c>
      <c r="C24" s="59">
        <f>C25</f>
        <v>0</v>
      </c>
      <c r="D24" s="59">
        <f t="shared" ref="D24:E24" si="11">D25</f>
        <v>13455</v>
      </c>
      <c r="E24" s="59">
        <f t="shared" si="11"/>
        <v>13455</v>
      </c>
      <c r="F24" s="59">
        <f>F25</f>
        <v>22771.56</v>
      </c>
      <c r="G24" s="106" t="e">
        <f t="shared" si="2"/>
        <v>#DIV/0!</v>
      </c>
      <c r="H24" s="106">
        <f t="shared" si="3"/>
        <v>169.24236343366778</v>
      </c>
    </row>
    <row r="25" spans="2:8" ht="26.4" x14ac:dyDescent="0.3">
      <c r="B25" s="70" t="s">
        <v>140</v>
      </c>
      <c r="C25" s="59">
        <v>0</v>
      </c>
      <c r="D25" s="59">
        <v>13455</v>
      </c>
      <c r="E25" s="68">
        <v>13455</v>
      </c>
      <c r="F25" s="62">
        <v>22771.56</v>
      </c>
      <c r="G25" s="106" t="e">
        <f t="shared" si="2"/>
        <v>#DIV/0!</v>
      </c>
      <c r="H25" s="106">
        <f t="shared" si="3"/>
        <v>169.24236343366778</v>
      </c>
    </row>
    <row r="26" spans="2:8" x14ac:dyDescent="0.3">
      <c r="B26" s="70" t="s">
        <v>191</v>
      </c>
      <c r="C26" s="59"/>
      <c r="D26" s="59"/>
      <c r="E26" s="68"/>
      <c r="F26" s="62">
        <f>F27</f>
        <v>121130.88</v>
      </c>
      <c r="G26" s="106"/>
      <c r="H26" s="106"/>
    </row>
    <row r="27" spans="2:8" ht="26.4" x14ac:dyDescent="0.3">
      <c r="B27" s="70" t="s">
        <v>140</v>
      </c>
      <c r="C27" s="59"/>
      <c r="D27" s="59"/>
      <c r="E27" s="68"/>
      <c r="F27" s="62">
        <v>121130.88</v>
      </c>
      <c r="G27" s="106"/>
      <c r="H27" s="106"/>
    </row>
    <row r="28" spans="2:8" x14ac:dyDescent="0.3">
      <c r="B28" s="70"/>
      <c r="C28" s="59"/>
      <c r="D28" s="59"/>
      <c r="E28" s="68"/>
      <c r="F28" s="62"/>
      <c r="G28" s="106" t="e">
        <f t="shared" si="2"/>
        <v>#DIV/0!</v>
      </c>
      <c r="H28" s="106" t="e">
        <f t="shared" si="3"/>
        <v>#DIV/0!</v>
      </c>
    </row>
    <row r="29" spans="2:8" s="66" customFormat="1" x14ac:dyDescent="0.3">
      <c r="B29" s="9" t="s">
        <v>149</v>
      </c>
      <c r="C29" s="69">
        <f>C30</f>
        <v>1416.53</v>
      </c>
      <c r="D29" s="69">
        <f t="shared" ref="D29:F29" si="12">D30</f>
        <v>664</v>
      </c>
      <c r="E29" s="69">
        <f t="shared" si="12"/>
        <v>664</v>
      </c>
      <c r="F29" s="69">
        <f t="shared" si="12"/>
        <v>10329</v>
      </c>
      <c r="G29" s="106">
        <f t="shared" si="2"/>
        <v>729.17622641243042</v>
      </c>
      <c r="H29" s="106">
        <f t="shared" si="3"/>
        <v>1555.5722891566265</v>
      </c>
    </row>
    <row r="30" spans="2:8" x14ac:dyDescent="0.3">
      <c r="B30" s="70" t="s">
        <v>141</v>
      </c>
      <c r="C30" s="59">
        <v>1416.53</v>
      </c>
      <c r="D30" s="59">
        <f t="shared" ref="D30:F30" si="13">D31</f>
        <v>664</v>
      </c>
      <c r="E30" s="59">
        <f t="shared" si="13"/>
        <v>664</v>
      </c>
      <c r="F30" s="59">
        <f t="shared" si="13"/>
        <v>10329</v>
      </c>
      <c r="G30" s="106">
        <f t="shared" si="2"/>
        <v>729.17622641243042</v>
      </c>
      <c r="H30" s="106">
        <f t="shared" si="3"/>
        <v>1555.5722891566265</v>
      </c>
    </row>
    <row r="31" spans="2:8" x14ac:dyDescent="0.3">
      <c r="B31" s="70" t="s">
        <v>135</v>
      </c>
      <c r="C31" s="59">
        <v>16406.68</v>
      </c>
      <c r="D31" s="59">
        <v>664</v>
      </c>
      <c r="E31" s="68">
        <v>664</v>
      </c>
      <c r="F31" s="62">
        <v>10329</v>
      </c>
      <c r="G31" s="106">
        <f t="shared" si="2"/>
        <v>62.956064237249706</v>
      </c>
      <c r="H31" s="106">
        <f t="shared" si="3"/>
        <v>1555.5722891566265</v>
      </c>
    </row>
    <row r="32" spans="2:8" x14ac:dyDescent="0.3">
      <c r="B32" s="14"/>
      <c r="C32" s="59"/>
      <c r="D32" s="59"/>
      <c r="E32" s="68"/>
      <c r="F32" s="62"/>
      <c r="G32" s="106" t="e">
        <f t="shared" si="2"/>
        <v>#DIV/0!</v>
      </c>
      <c r="H32" s="106" t="e">
        <f t="shared" si="3"/>
        <v>#DIV/0!</v>
      </c>
    </row>
    <row r="33" spans="2:8" x14ac:dyDescent="0.3">
      <c r="B33" s="27"/>
      <c r="C33" s="59"/>
      <c r="D33" s="59"/>
      <c r="E33" s="68"/>
      <c r="F33" s="62"/>
      <c r="G33" s="106" t="e">
        <f t="shared" si="2"/>
        <v>#DIV/0!</v>
      </c>
      <c r="H33" s="106" t="e">
        <f t="shared" si="3"/>
        <v>#DIV/0!</v>
      </c>
    </row>
    <row r="34" spans="2:8" s="66" customFormat="1" ht="14.4" customHeight="1" x14ac:dyDescent="0.3">
      <c r="B34" s="9" t="s">
        <v>58</v>
      </c>
      <c r="C34" s="69">
        <f>C35+C45+C47+C52+C58+C67</f>
        <v>1682357.53</v>
      </c>
      <c r="D34" s="69">
        <f>D35+D45+D47+D52+D58+D67</f>
        <v>3640190</v>
      </c>
      <c r="E34" s="69">
        <f>E35+E45+E47+E52+E58+E67</f>
        <v>3640190</v>
      </c>
      <c r="F34" s="69">
        <f>F35+F45+F47+F52+F58+F67</f>
        <v>2117139.17</v>
      </c>
      <c r="G34" s="106">
        <f t="shared" si="2"/>
        <v>125.84359342452017</v>
      </c>
      <c r="H34" s="106">
        <f t="shared" si="3"/>
        <v>58.160128180122463</v>
      </c>
    </row>
    <row r="35" spans="2:8" s="66" customFormat="1" ht="14.4" customHeight="1" x14ac:dyDescent="0.3">
      <c r="B35" s="9" t="s">
        <v>18</v>
      </c>
      <c r="C35" s="69">
        <f>C36</f>
        <v>1649883.4500000002</v>
      </c>
      <c r="D35" s="69">
        <f t="shared" ref="D35:E35" si="14">D36</f>
        <v>3598465</v>
      </c>
      <c r="E35" s="69">
        <f t="shared" si="14"/>
        <v>3598465</v>
      </c>
      <c r="F35" s="69">
        <f>F36</f>
        <v>1965968.76</v>
      </c>
      <c r="G35" s="106">
        <f t="shared" si="2"/>
        <v>119.15803870873422</v>
      </c>
      <c r="H35" s="106">
        <f t="shared" si="3"/>
        <v>54.633538467096386</v>
      </c>
    </row>
    <row r="36" spans="2:8" ht="14.4" customHeight="1" x14ac:dyDescent="0.3">
      <c r="B36" s="25" t="s">
        <v>19</v>
      </c>
      <c r="C36" s="59">
        <f>C37+C38+C39+C40+C41+C42</f>
        <v>1649883.4500000002</v>
      </c>
      <c r="D36" s="59">
        <f t="shared" ref="D36:E36" si="15">D37+D38+D39+D40</f>
        <v>3598465</v>
      </c>
      <c r="E36" s="59">
        <f t="shared" si="15"/>
        <v>3598465</v>
      </c>
      <c r="F36" s="59">
        <f>F37+F38+F39+F40+F41+F42</f>
        <v>1965968.76</v>
      </c>
      <c r="G36" s="106">
        <f t="shared" si="2"/>
        <v>119.15803870873422</v>
      </c>
      <c r="H36" s="106">
        <f t="shared" si="3"/>
        <v>54.633538467096386</v>
      </c>
    </row>
    <row r="37" spans="2:8" ht="14.4" customHeight="1" x14ac:dyDescent="0.3">
      <c r="B37" s="25" t="s">
        <v>143</v>
      </c>
      <c r="C37" s="59">
        <v>1251683.1000000001</v>
      </c>
      <c r="D37" s="59">
        <v>2928921</v>
      </c>
      <c r="E37" s="59">
        <v>2928921</v>
      </c>
      <c r="F37" s="62">
        <v>1647747.24</v>
      </c>
      <c r="G37" s="106">
        <f t="shared" si="2"/>
        <v>131.64252517270546</v>
      </c>
      <c r="H37" s="106">
        <f t="shared" si="3"/>
        <v>56.257824639176</v>
      </c>
    </row>
    <row r="38" spans="2:8" ht="14.4" customHeight="1" x14ac:dyDescent="0.3">
      <c r="B38" s="25" t="s">
        <v>144</v>
      </c>
      <c r="C38" s="59">
        <v>305542.14</v>
      </c>
      <c r="D38" s="59">
        <v>586289</v>
      </c>
      <c r="E38" s="59">
        <v>586289</v>
      </c>
      <c r="F38" s="62">
        <v>296417.31</v>
      </c>
      <c r="G38" s="106">
        <f t="shared" si="2"/>
        <v>97.013560879032909</v>
      </c>
      <c r="H38" s="106">
        <f t="shared" si="3"/>
        <v>50.55822469805846</v>
      </c>
    </row>
    <row r="39" spans="2:8" ht="14.4" customHeight="1" x14ac:dyDescent="0.3">
      <c r="B39" s="25" t="s">
        <v>145</v>
      </c>
      <c r="C39" s="59">
        <v>716.66</v>
      </c>
      <c r="D39" s="59">
        <v>1992</v>
      </c>
      <c r="E39" s="59">
        <v>1992</v>
      </c>
      <c r="F39" s="62">
        <v>824.71</v>
      </c>
      <c r="G39" s="106">
        <f t="shared" si="2"/>
        <v>115.07688443613431</v>
      </c>
      <c r="H39" s="106">
        <f t="shared" si="3"/>
        <v>41.401104417670687</v>
      </c>
    </row>
    <row r="40" spans="2:8" ht="14.4" customHeight="1" x14ac:dyDescent="0.3">
      <c r="B40" s="25" t="s">
        <v>146</v>
      </c>
      <c r="C40" s="59">
        <v>23401.4</v>
      </c>
      <c r="D40" s="59">
        <v>81263</v>
      </c>
      <c r="E40" s="59">
        <v>81263</v>
      </c>
      <c r="F40" s="62">
        <v>20979.5</v>
      </c>
      <c r="G40" s="106">
        <f t="shared" si="2"/>
        <v>89.650619193723443</v>
      </c>
      <c r="H40" s="106">
        <f t="shared" si="3"/>
        <v>25.816792390140652</v>
      </c>
    </row>
    <row r="41" spans="2:8" ht="14.4" customHeight="1" x14ac:dyDescent="0.3">
      <c r="B41" s="25" t="s">
        <v>148</v>
      </c>
      <c r="C41" s="59">
        <v>14735.54</v>
      </c>
      <c r="D41" s="59">
        <v>0</v>
      </c>
      <c r="E41" s="59">
        <v>0</v>
      </c>
      <c r="F41" s="62">
        <v>0</v>
      </c>
      <c r="G41" s="106">
        <f t="shared" si="2"/>
        <v>0</v>
      </c>
      <c r="H41" s="106" t="e">
        <f t="shared" si="3"/>
        <v>#DIV/0!</v>
      </c>
    </row>
    <row r="42" spans="2:8" ht="14.4" customHeight="1" x14ac:dyDescent="0.3">
      <c r="B42" s="25" t="s">
        <v>147</v>
      </c>
      <c r="C42" s="59">
        <v>53804.61</v>
      </c>
      <c r="D42" s="59">
        <v>0</v>
      </c>
      <c r="E42" s="59">
        <v>0</v>
      </c>
      <c r="F42" s="62">
        <v>0</v>
      </c>
      <c r="G42" s="106">
        <f t="shared" si="2"/>
        <v>0</v>
      </c>
      <c r="H42" s="106" t="e">
        <f t="shared" si="3"/>
        <v>#DIV/0!</v>
      </c>
    </row>
    <row r="43" spans="2:8" ht="14.4" customHeight="1" x14ac:dyDescent="0.3">
      <c r="B43" s="25"/>
      <c r="C43" s="59"/>
      <c r="D43" s="59"/>
      <c r="E43" s="59"/>
      <c r="F43" s="62"/>
      <c r="G43" s="106" t="e">
        <f t="shared" si="2"/>
        <v>#DIV/0!</v>
      </c>
      <c r="H43" s="106" t="e">
        <f t="shared" si="3"/>
        <v>#DIV/0!</v>
      </c>
    </row>
    <row r="44" spans="2:8" s="66" customFormat="1" x14ac:dyDescent="0.3">
      <c r="B44" s="9" t="s">
        <v>22</v>
      </c>
      <c r="C44" s="69">
        <f>C45</f>
        <v>0</v>
      </c>
      <c r="D44" s="69">
        <f t="shared" ref="D44:F44" si="16">D45</f>
        <v>0</v>
      </c>
      <c r="E44" s="69">
        <f t="shared" si="16"/>
        <v>0</v>
      </c>
      <c r="F44" s="69">
        <f t="shared" si="16"/>
        <v>0</v>
      </c>
      <c r="G44" s="106" t="e">
        <f t="shared" si="2"/>
        <v>#DIV/0!</v>
      </c>
      <c r="H44" s="106" t="e">
        <f t="shared" si="3"/>
        <v>#DIV/0!</v>
      </c>
    </row>
    <row r="45" spans="2:8" x14ac:dyDescent="0.3">
      <c r="B45" s="27" t="s">
        <v>23</v>
      </c>
      <c r="C45" s="59">
        <v>0</v>
      </c>
      <c r="D45" s="59">
        <v>0</v>
      </c>
      <c r="E45" s="68">
        <v>0</v>
      </c>
      <c r="F45" s="62">
        <v>0</v>
      </c>
      <c r="G45" s="106" t="e">
        <f t="shared" si="2"/>
        <v>#DIV/0!</v>
      </c>
      <c r="H45" s="106" t="e">
        <f t="shared" si="3"/>
        <v>#DIV/0!</v>
      </c>
    </row>
    <row r="46" spans="2:8" x14ac:dyDescent="0.3">
      <c r="B46" s="27"/>
      <c r="C46" s="59"/>
      <c r="D46" s="59"/>
      <c r="E46" s="68"/>
      <c r="F46" s="62"/>
      <c r="G46" s="106" t="e">
        <f t="shared" si="2"/>
        <v>#DIV/0!</v>
      </c>
      <c r="H46" s="106" t="e">
        <f t="shared" si="3"/>
        <v>#DIV/0!</v>
      </c>
    </row>
    <row r="47" spans="2:8" s="66" customFormat="1" x14ac:dyDescent="0.3">
      <c r="B47" s="9" t="s">
        <v>24</v>
      </c>
      <c r="C47" s="69">
        <f>C48</f>
        <v>866.17</v>
      </c>
      <c r="D47" s="69">
        <f t="shared" ref="D47:F47" si="17">D48</f>
        <v>7698</v>
      </c>
      <c r="E47" s="69">
        <f t="shared" si="17"/>
        <v>7698</v>
      </c>
      <c r="F47" s="69">
        <f t="shared" si="17"/>
        <v>0</v>
      </c>
      <c r="G47" s="106">
        <f t="shared" si="2"/>
        <v>0</v>
      </c>
      <c r="H47" s="106">
        <f t="shared" si="3"/>
        <v>0</v>
      </c>
    </row>
    <row r="48" spans="2:8" x14ac:dyDescent="0.3">
      <c r="B48" s="27" t="s">
        <v>25</v>
      </c>
      <c r="C48" s="59">
        <f>C49+C50</f>
        <v>866.17</v>
      </c>
      <c r="D48" s="59">
        <f t="shared" ref="D48:F48" si="18">D49+D50</f>
        <v>7698</v>
      </c>
      <c r="E48" s="59">
        <f t="shared" si="18"/>
        <v>7698</v>
      </c>
      <c r="F48" s="59">
        <f t="shared" si="18"/>
        <v>0</v>
      </c>
      <c r="G48" s="106">
        <f t="shared" si="2"/>
        <v>0</v>
      </c>
      <c r="H48" s="106">
        <f t="shared" si="3"/>
        <v>0</v>
      </c>
    </row>
    <row r="49" spans="2:11" x14ac:dyDescent="0.3">
      <c r="B49" s="25" t="s">
        <v>144</v>
      </c>
      <c r="C49" s="59">
        <v>0</v>
      </c>
      <c r="D49" s="59">
        <v>7698</v>
      </c>
      <c r="E49" s="68">
        <v>7698</v>
      </c>
      <c r="F49" s="62">
        <v>0</v>
      </c>
      <c r="G49" s="106" t="e">
        <f t="shared" si="2"/>
        <v>#DIV/0!</v>
      </c>
      <c r="H49" s="106">
        <f t="shared" si="3"/>
        <v>0</v>
      </c>
    </row>
    <row r="50" spans="2:11" x14ac:dyDescent="0.3">
      <c r="B50" s="25" t="s">
        <v>148</v>
      </c>
      <c r="C50" s="62">
        <v>866.17</v>
      </c>
      <c r="D50" s="62">
        <v>0</v>
      </c>
      <c r="E50" s="62">
        <v>0</v>
      </c>
      <c r="F50" s="62">
        <v>0</v>
      </c>
      <c r="G50" s="106">
        <f t="shared" si="2"/>
        <v>0</v>
      </c>
      <c r="H50" s="106" t="e">
        <f t="shared" si="3"/>
        <v>#DIV/0!</v>
      </c>
    </row>
    <row r="51" spans="2:11" ht="15" customHeight="1" x14ac:dyDescent="0.3">
      <c r="B51" s="72"/>
      <c r="C51" s="73"/>
      <c r="D51" s="73"/>
      <c r="E51" s="73"/>
      <c r="F51" s="73"/>
      <c r="G51" s="106" t="e">
        <f t="shared" si="2"/>
        <v>#DIV/0!</v>
      </c>
      <c r="H51" s="106" t="e">
        <f t="shared" si="3"/>
        <v>#DIV/0!</v>
      </c>
      <c r="I51" s="37"/>
      <c r="J51" s="37"/>
      <c r="K51" s="37"/>
    </row>
    <row r="52" spans="2:11" s="66" customFormat="1" x14ac:dyDescent="0.3">
      <c r="B52" s="9" t="s">
        <v>136</v>
      </c>
      <c r="C52" s="69">
        <f>C53</f>
        <v>16905.46</v>
      </c>
      <c r="D52" s="69">
        <f t="shared" ref="D52:E52" si="19">D53</f>
        <v>19908</v>
      </c>
      <c r="E52" s="69">
        <f t="shared" si="19"/>
        <v>19908</v>
      </c>
      <c r="F52" s="69">
        <f>F53</f>
        <v>12357.37</v>
      </c>
      <c r="G52" s="106">
        <f t="shared" si="2"/>
        <v>73.096916617471521</v>
      </c>
      <c r="H52" s="106">
        <f t="shared" si="3"/>
        <v>62.072382961623475</v>
      </c>
    </row>
    <row r="53" spans="2:11" x14ac:dyDescent="0.3">
      <c r="B53" s="25" t="s">
        <v>137</v>
      </c>
      <c r="C53" s="59">
        <f>C54+C56+C55</f>
        <v>16905.46</v>
      </c>
      <c r="D53" s="59">
        <f t="shared" ref="D53:F53" si="20">D54+D56+D55</f>
        <v>19908</v>
      </c>
      <c r="E53" s="59">
        <f t="shared" si="20"/>
        <v>19908</v>
      </c>
      <c r="F53" s="59">
        <f t="shared" si="20"/>
        <v>12357.37</v>
      </c>
      <c r="G53" s="106">
        <f t="shared" si="2"/>
        <v>73.096916617471521</v>
      </c>
      <c r="H53" s="106">
        <f t="shared" si="3"/>
        <v>62.072382961623475</v>
      </c>
    </row>
    <row r="54" spans="2:11" x14ac:dyDescent="0.3">
      <c r="B54" s="25" t="s">
        <v>144</v>
      </c>
      <c r="C54" s="62">
        <v>4148.9399999999996</v>
      </c>
      <c r="D54" s="62">
        <v>19908</v>
      </c>
      <c r="E54" s="62">
        <v>19908</v>
      </c>
      <c r="F54" s="62">
        <v>0</v>
      </c>
      <c r="G54" s="106">
        <f t="shared" si="2"/>
        <v>0</v>
      </c>
      <c r="H54" s="106">
        <f t="shared" si="3"/>
        <v>0</v>
      </c>
    </row>
    <row r="55" spans="2:11" x14ac:dyDescent="0.3">
      <c r="B55" s="11" t="s">
        <v>150</v>
      </c>
      <c r="C55" s="62">
        <v>12756.52</v>
      </c>
      <c r="D55" s="62">
        <v>0</v>
      </c>
      <c r="E55" s="62">
        <v>0</v>
      </c>
      <c r="F55" s="62">
        <v>12357.37</v>
      </c>
      <c r="G55" s="106">
        <f t="shared" si="2"/>
        <v>96.871011843355404</v>
      </c>
      <c r="H55" s="106" t="e">
        <f t="shared" si="3"/>
        <v>#DIV/0!</v>
      </c>
    </row>
    <row r="56" spans="2:11" x14ac:dyDescent="0.3">
      <c r="B56" s="25" t="s">
        <v>148</v>
      </c>
      <c r="C56" s="62">
        <v>0</v>
      </c>
      <c r="D56" s="62">
        <v>0</v>
      </c>
      <c r="E56" s="62">
        <v>0</v>
      </c>
      <c r="F56" s="62">
        <v>0</v>
      </c>
      <c r="G56" s="106" t="e">
        <f t="shared" si="2"/>
        <v>#DIV/0!</v>
      </c>
      <c r="H56" s="106" t="e">
        <f t="shared" si="3"/>
        <v>#DIV/0!</v>
      </c>
    </row>
    <row r="57" spans="2:11" x14ac:dyDescent="0.3">
      <c r="B57" s="63"/>
      <c r="C57" s="62"/>
      <c r="D57" s="62"/>
      <c r="E57" s="62"/>
      <c r="F57" s="62"/>
      <c r="G57" s="106" t="e">
        <f t="shared" si="2"/>
        <v>#DIV/0!</v>
      </c>
      <c r="H57" s="106" t="e">
        <f t="shared" si="3"/>
        <v>#DIV/0!</v>
      </c>
    </row>
    <row r="58" spans="2:11" s="66" customFormat="1" x14ac:dyDescent="0.3">
      <c r="B58" s="9" t="s">
        <v>138</v>
      </c>
      <c r="C58" s="69">
        <f>C59+C63</f>
        <v>6643.3200000000006</v>
      </c>
      <c r="D58" s="69">
        <f t="shared" ref="D58:E58" si="21">D59+D63</f>
        <v>13455</v>
      </c>
      <c r="E58" s="69">
        <f t="shared" si="21"/>
        <v>13455</v>
      </c>
      <c r="F58" s="69">
        <f>F59+F63</f>
        <v>129212.21999999999</v>
      </c>
      <c r="G58" s="106">
        <f t="shared" si="2"/>
        <v>1944.9946713390291</v>
      </c>
      <c r="H58" s="106">
        <f t="shared" si="3"/>
        <v>960.3286510590857</v>
      </c>
    </row>
    <row r="59" spans="2:11" x14ac:dyDescent="0.3">
      <c r="B59" s="70" t="s">
        <v>139</v>
      </c>
      <c r="C59" s="59">
        <f>C60+C61</f>
        <v>6643.3200000000006</v>
      </c>
      <c r="D59" s="59">
        <f t="shared" ref="D59:F59" si="22">D60+D61</f>
        <v>13455</v>
      </c>
      <c r="E59" s="59">
        <f t="shared" si="22"/>
        <v>13455</v>
      </c>
      <c r="F59" s="59">
        <f t="shared" si="22"/>
        <v>8081.34</v>
      </c>
      <c r="G59" s="106">
        <f t="shared" si="2"/>
        <v>121.6461046585141</v>
      </c>
      <c r="H59" s="106">
        <f t="shared" si="3"/>
        <v>60.061984392419177</v>
      </c>
    </row>
    <row r="60" spans="2:11" x14ac:dyDescent="0.3">
      <c r="B60" s="25" t="s">
        <v>143</v>
      </c>
      <c r="C60" s="62">
        <v>6356.64</v>
      </c>
      <c r="D60" s="62">
        <v>12882</v>
      </c>
      <c r="E60" s="62">
        <v>12882</v>
      </c>
      <c r="F60" s="62">
        <v>7794.66</v>
      </c>
      <c r="G60" s="106">
        <f t="shared" si="2"/>
        <v>122.62232877746733</v>
      </c>
      <c r="H60" s="106">
        <f t="shared" si="3"/>
        <v>60.508150908244062</v>
      </c>
    </row>
    <row r="61" spans="2:11" x14ac:dyDescent="0.3">
      <c r="B61" s="25" t="s">
        <v>144</v>
      </c>
      <c r="C61" s="62">
        <v>286.68</v>
      </c>
      <c r="D61" s="62">
        <v>573</v>
      </c>
      <c r="E61" s="62">
        <v>573</v>
      </c>
      <c r="F61" s="62">
        <v>286.68</v>
      </c>
      <c r="G61" s="106">
        <f t="shared" si="2"/>
        <v>100</v>
      </c>
      <c r="H61" s="106">
        <f t="shared" si="3"/>
        <v>50.031413612565444</v>
      </c>
    </row>
    <row r="62" spans="2:11" x14ac:dyDescent="0.3">
      <c r="B62" s="25"/>
      <c r="C62" s="62"/>
      <c r="D62" s="62"/>
      <c r="E62" s="62"/>
      <c r="F62" s="62"/>
      <c r="G62" s="106"/>
      <c r="H62" s="106"/>
    </row>
    <row r="63" spans="2:11" x14ac:dyDescent="0.3">
      <c r="B63" s="70" t="s">
        <v>191</v>
      </c>
      <c r="C63" s="62">
        <f>C64+C65</f>
        <v>0</v>
      </c>
      <c r="D63" s="62">
        <f>D64+D65</f>
        <v>0</v>
      </c>
      <c r="E63" s="62">
        <f>E64+E65</f>
        <v>0</v>
      </c>
      <c r="F63" s="62">
        <f>F64+F65</f>
        <v>121130.87999999999</v>
      </c>
      <c r="G63" s="106"/>
      <c r="H63" s="106"/>
    </row>
    <row r="64" spans="2:11" x14ac:dyDescent="0.3">
      <c r="B64" s="25" t="s">
        <v>143</v>
      </c>
      <c r="C64" s="62">
        <v>0</v>
      </c>
      <c r="D64" s="62"/>
      <c r="E64" s="62"/>
      <c r="F64" s="62">
        <v>118516.65</v>
      </c>
      <c r="G64" s="106"/>
      <c r="H64" s="106"/>
    </row>
    <row r="65" spans="1:10" x14ac:dyDescent="0.3">
      <c r="B65" s="25" t="s">
        <v>144</v>
      </c>
      <c r="C65" s="62">
        <v>0</v>
      </c>
      <c r="D65" s="62"/>
      <c r="E65" s="62"/>
      <c r="F65" s="62">
        <v>2614.23</v>
      </c>
      <c r="G65" s="106"/>
      <c r="H65" s="106"/>
    </row>
    <row r="66" spans="1:10" x14ac:dyDescent="0.3">
      <c r="B66" s="63"/>
      <c r="C66" s="62"/>
      <c r="D66" s="62"/>
      <c r="E66" s="62"/>
      <c r="F66" s="62"/>
      <c r="G66" s="106" t="e">
        <f t="shared" si="2"/>
        <v>#DIV/0!</v>
      </c>
      <c r="H66" s="106" t="e">
        <f t="shared" si="3"/>
        <v>#DIV/0!</v>
      </c>
    </row>
    <row r="67" spans="1:10" s="66" customFormat="1" x14ac:dyDescent="0.3">
      <c r="B67" s="9" t="s">
        <v>149</v>
      </c>
      <c r="C67" s="69">
        <f>C68</f>
        <v>8059.13</v>
      </c>
      <c r="D67" s="69">
        <f t="shared" ref="D67" si="23">D68</f>
        <v>664</v>
      </c>
      <c r="E67" s="69">
        <f t="shared" ref="E67" si="24">E68</f>
        <v>664</v>
      </c>
      <c r="F67" s="69">
        <f t="shared" ref="F67" si="25">F68</f>
        <v>9600.8200000000015</v>
      </c>
      <c r="G67" s="106">
        <f t="shared" si="2"/>
        <v>119.12973236565239</v>
      </c>
      <c r="H67" s="106">
        <f>F67/E67*100</f>
        <v>1445.9066265060244</v>
      </c>
    </row>
    <row r="68" spans="1:10" x14ac:dyDescent="0.3">
      <c r="B68" s="77" t="s">
        <v>141</v>
      </c>
      <c r="C68" s="78">
        <f>C69+C70+C71</f>
        <v>8059.13</v>
      </c>
      <c r="D68" s="78">
        <f t="shared" ref="D68:F68" si="26">D69+D70+D71</f>
        <v>664</v>
      </c>
      <c r="E68" s="78">
        <f t="shared" si="26"/>
        <v>664</v>
      </c>
      <c r="F68" s="78">
        <f t="shared" si="26"/>
        <v>9600.8200000000015</v>
      </c>
      <c r="G68" s="106">
        <f t="shared" si="2"/>
        <v>119.12973236565239</v>
      </c>
      <c r="H68" s="106">
        <f t="shared" si="3"/>
        <v>1445.9066265060244</v>
      </c>
    </row>
    <row r="69" spans="1:10" x14ac:dyDescent="0.3">
      <c r="A69" s="74"/>
      <c r="B69" s="25" t="s">
        <v>144</v>
      </c>
      <c r="C69" s="62">
        <v>49</v>
      </c>
      <c r="D69" s="62">
        <v>664</v>
      </c>
      <c r="E69" s="62">
        <v>664</v>
      </c>
      <c r="F69" s="62">
        <v>1393.7</v>
      </c>
      <c r="G69" s="106">
        <f t="shared" si="2"/>
        <v>2844.2857142857142</v>
      </c>
      <c r="H69" s="106">
        <f t="shared" si="3"/>
        <v>209.89457831325299</v>
      </c>
    </row>
    <row r="70" spans="1:10" x14ac:dyDescent="0.3">
      <c r="A70" s="74"/>
      <c r="B70" s="25" t="s">
        <v>146</v>
      </c>
      <c r="C70" s="62">
        <v>0</v>
      </c>
      <c r="D70" s="62">
        <v>0</v>
      </c>
      <c r="E70" s="62">
        <v>0</v>
      </c>
      <c r="F70" s="62">
        <v>0</v>
      </c>
      <c r="G70" s="106" t="e">
        <f t="shared" si="2"/>
        <v>#DIV/0!</v>
      </c>
      <c r="H70" s="106" t="e">
        <f t="shared" si="3"/>
        <v>#DIV/0!</v>
      </c>
    </row>
    <row r="71" spans="1:10" x14ac:dyDescent="0.3">
      <c r="A71" s="74"/>
      <c r="B71" s="25" t="s">
        <v>148</v>
      </c>
      <c r="C71" s="62">
        <v>8010.13</v>
      </c>
      <c r="D71" s="62">
        <v>0</v>
      </c>
      <c r="E71" s="62">
        <v>0</v>
      </c>
      <c r="F71" s="62">
        <v>8207.1200000000008</v>
      </c>
      <c r="G71" s="106">
        <f t="shared" si="2"/>
        <v>102.45926096080839</v>
      </c>
      <c r="H71" s="106" t="e">
        <f t="shared" si="3"/>
        <v>#DIV/0!</v>
      </c>
    </row>
    <row r="72" spans="1:10" x14ac:dyDescent="0.3">
      <c r="A72" s="74"/>
      <c r="B72" s="75"/>
      <c r="C72" s="76"/>
      <c r="D72" s="76"/>
      <c r="E72" s="76"/>
      <c r="F72" s="76"/>
      <c r="G72" s="75"/>
      <c r="H72" s="75"/>
      <c r="I72" s="74"/>
      <c r="J72" s="74"/>
    </row>
    <row r="73" spans="1:10" x14ac:dyDescent="0.3">
      <c r="A73" s="74"/>
      <c r="B73" s="75"/>
      <c r="C73" s="76"/>
      <c r="D73" s="76"/>
      <c r="E73" s="76"/>
      <c r="F73" s="76"/>
      <c r="G73" s="75"/>
      <c r="H73" s="75"/>
      <c r="I73" s="74"/>
      <c r="J73" s="74"/>
    </row>
    <row r="74" spans="1:10" x14ac:dyDescent="0.3">
      <c r="A74" s="74"/>
      <c r="B74" s="75"/>
      <c r="C74" s="76"/>
      <c r="D74" s="76"/>
      <c r="E74" s="76"/>
      <c r="F74" s="76"/>
      <c r="G74" s="75"/>
      <c r="H74" s="75"/>
      <c r="I74" s="74"/>
      <c r="J74" s="74"/>
    </row>
    <row r="75" spans="1:10" x14ac:dyDescent="0.3">
      <c r="A75" s="74"/>
      <c r="B75" s="74"/>
      <c r="C75" s="74"/>
      <c r="D75" s="74"/>
      <c r="E75" s="74"/>
      <c r="F75" s="74"/>
      <c r="G75" s="74"/>
      <c r="H75" s="74"/>
      <c r="I75" s="74"/>
      <c r="J75" s="74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"/>
  <sheetViews>
    <sheetView topLeftCell="B1" workbookViewId="0">
      <selection activeCell="F9" sqref="F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8"/>
      <c r="C1" s="18"/>
      <c r="D1" s="18"/>
      <c r="E1" s="18"/>
      <c r="F1" s="4"/>
      <c r="G1" s="4"/>
      <c r="H1" s="4"/>
    </row>
    <row r="2" spans="2:8" ht="15.75" customHeight="1" x14ac:dyDescent="0.3">
      <c r="B2" s="131" t="s">
        <v>47</v>
      </c>
      <c r="C2" s="131"/>
      <c r="D2" s="131"/>
      <c r="E2" s="131"/>
      <c r="F2" s="131"/>
      <c r="G2" s="131"/>
      <c r="H2" s="131"/>
    </row>
    <row r="3" spans="2:8" ht="17.399999999999999" x14ac:dyDescent="0.3">
      <c r="B3" s="18"/>
      <c r="C3" s="18"/>
      <c r="D3" s="18"/>
      <c r="E3" s="18"/>
      <c r="F3" s="4"/>
      <c r="G3" s="4"/>
      <c r="H3" s="4"/>
    </row>
    <row r="4" spans="2:8" ht="26.4" x14ac:dyDescent="0.3">
      <c r="B4" s="43" t="s">
        <v>7</v>
      </c>
      <c r="C4" s="43" t="s">
        <v>192</v>
      </c>
      <c r="D4" s="43" t="s">
        <v>193</v>
      </c>
      <c r="E4" s="43" t="s">
        <v>194</v>
      </c>
      <c r="F4" s="43" t="s">
        <v>195</v>
      </c>
      <c r="G4" s="43" t="s">
        <v>29</v>
      </c>
      <c r="H4" s="43" t="s">
        <v>29</v>
      </c>
    </row>
    <row r="5" spans="2:8" x14ac:dyDescent="0.3"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 t="s">
        <v>43</v>
      </c>
      <c r="H5" s="47" t="s">
        <v>44</v>
      </c>
    </row>
    <row r="6" spans="2:8" ht="15.75" customHeight="1" x14ac:dyDescent="0.3">
      <c r="B6" s="9" t="s">
        <v>58</v>
      </c>
      <c r="C6" s="59">
        <f>C7</f>
        <v>1682357.53</v>
      </c>
      <c r="D6" s="59">
        <f t="shared" ref="D6:F6" si="0">D7</f>
        <v>3640190</v>
      </c>
      <c r="E6" s="59">
        <f t="shared" si="0"/>
        <v>3640190</v>
      </c>
      <c r="F6" s="59">
        <f t="shared" si="0"/>
        <v>2117139.17</v>
      </c>
      <c r="G6" s="113">
        <f>F6/C6*100</f>
        <v>125.84359342452017</v>
      </c>
      <c r="H6" s="113">
        <f>F6/E6*100</f>
        <v>58.160128180122463</v>
      </c>
    </row>
    <row r="7" spans="2:8" ht="15.75" customHeight="1" x14ac:dyDescent="0.3">
      <c r="B7" s="9" t="s">
        <v>151</v>
      </c>
      <c r="C7" s="59">
        <f>C8+C9</f>
        <v>1682357.53</v>
      </c>
      <c r="D7" s="59">
        <f t="shared" ref="D7:F7" si="1">D8+D9</f>
        <v>3640190</v>
      </c>
      <c r="E7" s="59">
        <f t="shared" si="1"/>
        <v>3640190</v>
      </c>
      <c r="F7" s="59">
        <f t="shared" si="1"/>
        <v>2117139.17</v>
      </c>
      <c r="G7" s="113">
        <f t="shared" ref="G7:G8" si="2">F7/C7*100</f>
        <v>125.84359342452017</v>
      </c>
      <c r="H7" s="113">
        <f t="shared" ref="H7:H8" si="3">F7/E7*100</f>
        <v>58.160128180122463</v>
      </c>
    </row>
    <row r="8" spans="2:8" ht="26.4" x14ac:dyDescent="0.3">
      <c r="B8" s="16" t="s">
        <v>152</v>
      </c>
      <c r="C8" s="59">
        <v>1682357.53</v>
      </c>
      <c r="D8" s="59">
        <v>3640190</v>
      </c>
      <c r="E8" s="59">
        <v>3640190</v>
      </c>
      <c r="F8" s="60">
        <v>1996008.29</v>
      </c>
      <c r="G8" s="113">
        <f t="shared" si="2"/>
        <v>118.6435257908585</v>
      </c>
      <c r="H8" s="113">
        <f t="shared" si="3"/>
        <v>54.832530444839421</v>
      </c>
    </row>
    <row r="9" spans="2:8" ht="26.4" x14ac:dyDescent="0.3">
      <c r="B9" s="81" t="s">
        <v>153</v>
      </c>
      <c r="C9" s="59">
        <v>0</v>
      </c>
      <c r="D9" s="59">
        <v>0</v>
      </c>
      <c r="E9" s="59">
        <v>0</v>
      </c>
      <c r="F9" s="60">
        <v>121130.88</v>
      </c>
      <c r="G9" s="113"/>
      <c r="H9" s="35"/>
    </row>
    <row r="10" spans="2:8" x14ac:dyDescent="0.3">
      <c r="B10" s="15"/>
      <c r="C10" s="7"/>
      <c r="D10" s="7"/>
      <c r="E10" s="7"/>
      <c r="F10" s="35"/>
      <c r="G10" s="35"/>
      <c r="H10" s="35"/>
    </row>
    <row r="11" spans="2:8" x14ac:dyDescent="0.3">
      <c r="B11" s="9"/>
      <c r="C11" s="7"/>
      <c r="D11" s="7"/>
      <c r="E11" s="8"/>
      <c r="F11" s="35"/>
      <c r="G11" s="35"/>
      <c r="H11" s="35"/>
    </row>
    <row r="12" spans="2:8" x14ac:dyDescent="0.3">
      <c r="B12" s="27"/>
      <c r="C12" s="7"/>
      <c r="D12" s="7"/>
      <c r="E12" s="8"/>
      <c r="F12" s="35"/>
      <c r="G12" s="35"/>
      <c r="H12" s="35"/>
    </row>
    <row r="13" spans="2:8" x14ac:dyDescent="0.3">
      <c r="B13" s="14"/>
      <c r="C13" s="7"/>
      <c r="D13" s="7"/>
      <c r="E13" s="8"/>
      <c r="F13" s="35"/>
      <c r="G13" s="35"/>
      <c r="H13" s="35"/>
    </row>
    <row r="15" spans="2:8" x14ac:dyDescent="0.3">
      <c r="B15" s="37"/>
      <c r="C15" s="37"/>
      <c r="D15" s="37"/>
      <c r="E15" s="37"/>
      <c r="F15" s="37"/>
      <c r="G15" s="37"/>
      <c r="H15" s="37"/>
    </row>
    <row r="16" spans="2:8" x14ac:dyDescent="0.3">
      <c r="B16" s="37"/>
      <c r="C16" s="37"/>
      <c r="D16" s="37"/>
      <c r="E16" s="37"/>
      <c r="F16" s="37"/>
      <c r="G16" s="37"/>
      <c r="H16" s="37"/>
    </row>
    <row r="17" spans="2:8" x14ac:dyDescent="0.3">
      <c r="B17" s="37"/>
      <c r="C17" s="37"/>
      <c r="D17" s="37"/>
      <c r="E17" s="37"/>
      <c r="F17" s="37"/>
      <c r="G17" s="37"/>
      <c r="H17" s="37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opLeftCell="B1" workbookViewId="0">
      <selection activeCell="J11" sqref="J11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10" width="25.33203125" customWidth="1"/>
    <col min="11" max="12" width="15.6640625" customWidth="1"/>
  </cols>
  <sheetData>
    <row r="1" spans="2:12" ht="18" customHeight="1" x14ac:dyDescent="0.3">
      <c r="B1" s="3"/>
      <c r="C1" s="3"/>
      <c r="D1" s="18"/>
      <c r="E1" s="3"/>
      <c r="F1" s="3"/>
      <c r="G1" s="3"/>
      <c r="H1" s="3"/>
      <c r="I1" s="3"/>
      <c r="J1" s="3"/>
      <c r="K1" s="3"/>
      <c r="L1" s="18"/>
    </row>
    <row r="2" spans="2:12" ht="15.75" customHeight="1" x14ac:dyDescent="0.3">
      <c r="B2" s="131" t="s">
        <v>10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2:12" ht="17.399999999999999" x14ac:dyDescent="0.3">
      <c r="B3" s="3"/>
      <c r="C3" s="3"/>
      <c r="D3" s="18"/>
      <c r="E3" s="3"/>
      <c r="F3" s="3"/>
      <c r="G3" s="3"/>
      <c r="H3" s="3"/>
      <c r="I3" s="3"/>
      <c r="J3" s="4"/>
      <c r="K3" s="4"/>
      <c r="L3" s="4"/>
    </row>
    <row r="4" spans="2:12" ht="18" customHeight="1" x14ac:dyDescent="0.3">
      <c r="B4" s="131" t="s">
        <v>63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2:12" ht="15.75" customHeight="1" x14ac:dyDescent="0.3">
      <c r="B5" s="131" t="s">
        <v>48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2:12" ht="17.399999999999999" x14ac:dyDescent="0.3">
      <c r="B6" s="3"/>
      <c r="C6" s="3"/>
      <c r="D6" s="18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3">
      <c r="B7" s="146" t="s">
        <v>7</v>
      </c>
      <c r="C7" s="147"/>
      <c r="D7" s="147"/>
      <c r="E7" s="147"/>
      <c r="F7" s="148"/>
      <c r="G7" s="48" t="s">
        <v>28</v>
      </c>
      <c r="H7" s="48" t="s">
        <v>196</v>
      </c>
      <c r="I7" s="48" t="s">
        <v>197</v>
      </c>
      <c r="J7" s="48" t="s">
        <v>184</v>
      </c>
      <c r="K7" s="48" t="s">
        <v>29</v>
      </c>
      <c r="L7" s="48" t="s">
        <v>60</v>
      </c>
    </row>
    <row r="8" spans="2:12" x14ac:dyDescent="0.3">
      <c r="B8" s="146">
        <v>1</v>
      </c>
      <c r="C8" s="147"/>
      <c r="D8" s="147"/>
      <c r="E8" s="147"/>
      <c r="F8" s="148"/>
      <c r="G8" s="49">
        <v>2</v>
      </c>
      <c r="H8" s="49">
        <v>3</v>
      </c>
      <c r="I8" s="49">
        <v>4</v>
      </c>
      <c r="J8" s="49">
        <v>5</v>
      </c>
      <c r="K8" s="49" t="s">
        <v>43</v>
      </c>
      <c r="L8" s="49" t="s">
        <v>44</v>
      </c>
    </row>
    <row r="9" spans="2:12" ht="26.4" x14ac:dyDescent="0.3">
      <c r="B9" s="9">
        <v>8</v>
      </c>
      <c r="C9" s="9"/>
      <c r="D9" s="9"/>
      <c r="E9" s="9"/>
      <c r="F9" s="9" t="s">
        <v>8</v>
      </c>
      <c r="G9" s="7"/>
      <c r="H9" s="7"/>
      <c r="I9" s="7"/>
      <c r="J9" s="35"/>
      <c r="K9" s="35"/>
      <c r="L9" s="35"/>
    </row>
    <row r="10" spans="2:12" x14ac:dyDescent="0.3">
      <c r="B10" s="9"/>
      <c r="C10" s="14">
        <v>84</v>
      </c>
      <c r="D10" s="14"/>
      <c r="E10" s="14"/>
      <c r="F10" s="14" t="s">
        <v>12</v>
      </c>
      <c r="G10" s="7"/>
      <c r="H10" s="7"/>
      <c r="I10" s="7"/>
      <c r="J10" s="35"/>
      <c r="K10" s="35"/>
      <c r="L10" s="35"/>
    </row>
    <row r="11" spans="2:12" ht="52.8" x14ac:dyDescent="0.3">
      <c r="B11" s="10"/>
      <c r="C11" s="10"/>
      <c r="D11" s="10">
        <v>841</v>
      </c>
      <c r="E11" s="10"/>
      <c r="F11" s="28" t="s">
        <v>49</v>
      </c>
      <c r="G11" s="7"/>
      <c r="H11" s="7"/>
      <c r="I11" s="7"/>
      <c r="J11" s="35"/>
      <c r="K11" s="35"/>
      <c r="L11" s="35"/>
    </row>
    <row r="12" spans="2:12" ht="26.4" x14ac:dyDescent="0.3">
      <c r="B12" s="10"/>
      <c r="C12" s="10"/>
      <c r="D12" s="10"/>
      <c r="E12" s="10">
        <v>8413</v>
      </c>
      <c r="F12" s="28" t="s">
        <v>50</v>
      </c>
      <c r="G12" s="7"/>
      <c r="H12" s="7"/>
      <c r="I12" s="7"/>
      <c r="J12" s="35"/>
      <c r="K12" s="35"/>
      <c r="L12" s="35"/>
    </row>
    <row r="13" spans="2:12" x14ac:dyDescent="0.3">
      <c r="B13" s="10"/>
      <c r="C13" s="10"/>
      <c r="D13" s="10"/>
      <c r="E13" s="11" t="s">
        <v>21</v>
      </c>
      <c r="F13" s="16"/>
      <c r="G13" s="7"/>
      <c r="H13" s="7"/>
      <c r="I13" s="7"/>
      <c r="J13" s="35"/>
      <c r="K13" s="35"/>
      <c r="L13" s="35"/>
    </row>
    <row r="14" spans="2:12" ht="26.4" x14ac:dyDescent="0.3">
      <c r="B14" s="12">
        <v>5</v>
      </c>
      <c r="C14" s="13"/>
      <c r="D14" s="13"/>
      <c r="E14" s="13"/>
      <c r="F14" s="19" t="s">
        <v>9</v>
      </c>
      <c r="G14" s="7"/>
      <c r="H14" s="7"/>
      <c r="I14" s="7"/>
      <c r="J14" s="35"/>
      <c r="K14" s="35"/>
      <c r="L14" s="35"/>
    </row>
    <row r="15" spans="2:12" ht="26.4" x14ac:dyDescent="0.3">
      <c r="B15" s="14"/>
      <c r="C15" s="14">
        <v>54</v>
      </c>
      <c r="D15" s="14"/>
      <c r="E15" s="14"/>
      <c r="F15" s="20" t="s">
        <v>13</v>
      </c>
      <c r="G15" s="7"/>
      <c r="H15" s="7"/>
      <c r="I15" s="8"/>
      <c r="J15" s="35"/>
      <c r="K15" s="35"/>
      <c r="L15" s="35"/>
    </row>
    <row r="16" spans="2:12" ht="66" x14ac:dyDescent="0.3">
      <c r="B16" s="14"/>
      <c r="C16" s="14"/>
      <c r="D16" s="14">
        <v>541</v>
      </c>
      <c r="E16" s="28"/>
      <c r="F16" s="28" t="s">
        <v>51</v>
      </c>
      <c r="G16" s="7"/>
      <c r="H16" s="7"/>
      <c r="I16" s="8"/>
      <c r="J16" s="35"/>
      <c r="K16" s="35"/>
      <c r="L16" s="35"/>
    </row>
    <row r="17" spans="2:12" ht="39.6" x14ac:dyDescent="0.3">
      <c r="B17" s="14"/>
      <c r="C17" s="14"/>
      <c r="D17" s="14"/>
      <c r="E17" s="28">
        <v>5413</v>
      </c>
      <c r="F17" s="28" t="s">
        <v>52</v>
      </c>
      <c r="G17" s="7"/>
      <c r="H17" s="7"/>
      <c r="I17" s="8"/>
      <c r="J17" s="35"/>
      <c r="K17" s="35"/>
      <c r="L17" s="35"/>
    </row>
    <row r="18" spans="2:12" x14ac:dyDescent="0.3">
      <c r="B18" s="15"/>
      <c r="C18" s="13"/>
      <c r="D18" s="13"/>
      <c r="E18" s="13"/>
      <c r="F18" s="19" t="s">
        <v>21</v>
      </c>
      <c r="G18" s="7"/>
      <c r="H18" s="7"/>
      <c r="I18" s="7"/>
      <c r="J18" s="35"/>
      <c r="K18" s="35"/>
      <c r="L18" s="35"/>
    </row>
    <row r="20" spans="2:12" x14ac:dyDescent="0.3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</row>
    <row r="21" spans="2:12" x14ac:dyDescent="0.3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2:12" x14ac:dyDescent="0.3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topLeftCell="B1" workbookViewId="0">
      <selection activeCell="F4" sqref="F4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8"/>
      <c r="C1" s="18"/>
      <c r="D1" s="18"/>
      <c r="E1" s="18"/>
      <c r="F1" s="4"/>
      <c r="G1" s="4"/>
      <c r="H1" s="4"/>
    </row>
    <row r="2" spans="2:8" ht="15.75" customHeight="1" x14ac:dyDescent="0.3">
      <c r="B2" s="131" t="s">
        <v>53</v>
      </c>
      <c r="C2" s="131"/>
      <c r="D2" s="131"/>
      <c r="E2" s="131"/>
      <c r="F2" s="131"/>
      <c r="G2" s="131"/>
      <c r="H2" s="131"/>
    </row>
    <row r="3" spans="2:8" ht="17.399999999999999" x14ac:dyDescent="0.3">
      <c r="B3" s="18"/>
      <c r="C3" s="18"/>
      <c r="D3" s="18"/>
      <c r="E3" s="18"/>
      <c r="F3" s="4"/>
      <c r="G3" s="4"/>
      <c r="H3" s="4"/>
    </row>
    <row r="4" spans="2:8" ht="26.4" x14ac:dyDescent="0.3">
      <c r="B4" s="43" t="s">
        <v>7</v>
      </c>
      <c r="C4" s="43" t="s">
        <v>180</v>
      </c>
      <c r="D4" s="43" t="s">
        <v>193</v>
      </c>
      <c r="E4" s="43" t="s">
        <v>194</v>
      </c>
      <c r="F4" s="43" t="s">
        <v>183</v>
      </c>
      <c r="G4" s="43" t="s">
        <v>29</v>
      </c>
      <c r="H4" s="43" t="s">
        <v>60</v>
      </c>
    </row>
    <row r="5" spans="2:8" x14ac:dyDescent="0.3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43</v>
      </c>
      <c r="H5" s="43" t="s">
        <v>44</v>
      </c>
    </row>
    <row r="6" spans="2:8" x14ac:dyDescent="0.3">
      <c r="B6" s="9" t="s">
        <v>55</v>
      </c>
      <c r="C6" s="7"/>
      <c r="D6" s="7"/>
      <c r="E6" s="8"/>
      <c r="F6" s="35"/>
      <c r="G6" s="35"/>
      <c r="H6" s="35"/>
    </row>
    <row r="7" spans="2:8" x14ac:dyDescent="0.3">
      <c r="B7" s="9" t="s">
        <v>18</v>
      </c>
      <c r="C7" s="7"/>
      <c r="D7" s="7"/>
      <c r="E7" s="7"/>
      <c r="F7" s="35"/>
      <c r="G7" s="35"/>
      <c r="H7" s="35"/>
    </row>
    <row r="8" spans="2:8" x14ac:dyDescent="0.3">
      <c r="B8" s="25" t="s">
        <v>19</v>
      </c>
      <c r="C8" s="7"/>
      <c r="D8" s="7"/>
      <c r="E8" s="7"/>
      <c r="F8" s="35"/>
      <c r="G8" s="35"/>
      <c r="H8" s="35"/>
    </row>
    <row r="9" spans="2:8" x14ac:dyDescent="0.3">
      <c r="B9" s="26" t="s">
        <v>20</v>
      </c>
      <c r="C9" s="7"/>
      <c r="D9" s="7"/>
      <c r="E9" s="7"/>
      <c r="F9" s="35"/>
      <c r="G9" s="35"/>
      <c r="H9" s="35"/>
    </row>
    <row r="10" spans="2:8" x14ac:dyDescent="0.3">
      <c r="B10" s="26" t="s">
        <v>21</v>
      </c>
      <c r="C10" s="7"/>
      <c r="D10" s="7"/>
      <c r="E10" s="7"/>
      <c r="F10" s="35"/>
      <c r="G10" s="35"/>
      <c r="H10" s="35"/>
    </row>
    <row r="11" spans="2:8" x14ac:dyDescent="0.3">
      <c r="B11" s="9" t="s">
        <v>22</v>
      </c>
      <c r="C11" s="7"/>
      <c r="D11" s="7"/>
      <c r="E11" s="8"/>
      <c r="F11" s="35"/>
      <c r="G11" s="35"/>
      <c r="H11" s="35"/>
    </row>
    <row r="12" spans="2:8" x14ac:dyDescent="0.3">
      <c r="B12" s="27" t="s">
        <v>23</v>
      </c>
      <c r="C12" s="7"/>
      <c r="D12" s="7"/>
      <c r="E12" s="8"/>
      <c r="F12" s="35"/>
      <c r="G12" s="35"/>
      <c r="H12" s="35"/>
    </row>
    <row r="13" spans="2:8" x14ac:dyDescent="0.3">
      <c r="B13" s="9" t="s">
        <v>24</v>
      </c>
      <c r="C13" s="7"/>
      <c r="D13" s="7"/>
      <c r="E13" s="8"/>
      <c r="F13" s="35"/>
      <c r="G13" s="35"/>
      <c r="H13" s="35"/>
    </row>
    <row r="14" spans="2:8" x14ac:dyDescent="0.3">
      <c r="B14" s="27" t="s">
        <v>25</v>
      </c>
      <c r="C14" s="7"/>
      <c r="D14" s="7"/>
      <c r="E14" s="8"/>
      <c r="F14" s="35"/>
      <c r="G14" s="35"/>
      <c r="H14" s="35"/>
    </row>
    <row r="15" spans="2:8" x14ac:dyDescent="0.3">
      <c r="B15" s="14" t="s">
        <v>15</v>
      </c>
      <c r="C15" s="7"/>
      <c r="D15" s="7"/>
      <c r="E15" s="8"/>
      <c r="F15" s="35"/>
      <c r="G15" s="35"/>
      <c r="H15" s="35"/>
    </row>
    <row r="16" spans="2:8" x14ac:dyDescent="0.3">
      <c r="B16" s="27"/>
      <c r="C16" s="7"/>
      <c r="D16" s="7"/>
      <c r="E16" s="8"/>
      <c r="F16" s="35"/>
      <c r="G16" s="35"/>
      <c r="H16" s="35"/>
    </row>
    <row r="17" spans="2:8" ht="15.75" customHeight="1" x14ac:dyDescent="0.3">
      <c r="B17" s="9" t="s">
        <v>56</v>
      </c>
      <c r="C17" s="7"/>
      <c r="D17" s="7"/>
      <c r="E17" s="8"/>
      <c r="F17" s="35"/>
      <c r="G17" s="35"/>
      <c r="H17" s="35"/>
    </row>
    <row r="18" spans="2:8" ht="15.75" customHeight="1" x14ac:dyDescent="0.3">
      <c r="B18" s="9" t="s">
        <v>18</v>
      </c>
      <c r="C18" s="7"/>
      <c r="D18" s="7"/>
      <c r="E18" s="7"/>
      <c r="F18" s="35"/>
      <c r="G18" s="35"/>
      <c r="H18" s="35"/>
    </row>
    <row r="19" spans="2:8" x14ac:dyDescent="0.3">
      <c r="B19" s="25" t="s">
        <v>19</v>
      </c>
      <c r="C19" s="7"/>
      <c r="D19" s="7"/>
      <c r="E19" s="7"/>
      <c r="F19" s="35"/>
      <c r="G19" s="35"/>
      <c r="H19" s="35"/>
    </row>
    <row r="20" spans="2:8" x14ac:dyDescent="0.3">
      <c r="B20" s="26" t="s">
        <v>20</v>
      </c>
      <c r="C20" s="7"/>
      <c r="D20" s="7"/>
      <c r="E20" s="7"/>
      <c r="F20" s="35"/>
      <c r="G20" s="35"/>
      <c r="H20" s="35"/>
    </row>
    <row r="21" spans="2:8" x14ac:dyDescent="0.3">
      <c r="B21" s="26" t="s">
        <v>21</v>
      </c>
      <c r="C21" s="7"/>
      <c r="D21" s="7"/>
      <c r="E21" s="7"/>
      <c r="F21" s="35"/>
      <c r="G21" s="35"/>
      <c r="H21" s="35"/>
    </row>
    <row r="22" spans="2:8" x14ac:dyDescent="0.3">
      <c r="B22" s="9" t="s">
        <v>22</v>
      </c>
      <c r="C22" s="7"/>
      <c r="D22" s="7"/>
      <c r="E22" s="8"/>
      <c r="F22" s="35"/>
      <c r="G22" s="35"/>
      <c r="H22" s="35"/>
    </row>
    <row r="23" spans="2:8" x14ac:dyDescent="0.3">
      <c r="B23" s="27" t="s">
        <v>23</v>
      </c>
      <c r="C23" s="7"/>
      <c r="D23" s="7"/>
      <c r="E23" s="8"/>
      <c r="F23" s="35"/>
      <c r="G23" s="35"/>
      <c r="H23" s="35"/>
    </row>
    <row r="24" spans="2:8" x14ac:dyDescent="0.3">
      <c r="B24" s="9" t="s">
        <v>24</v>
      </c>
      <c r="C24" s="7"/>
      <c r="D24" s="7"/>
      <c r="E24" s="8"/>
      <c r="F24" s="35"/>
      <c r="G24" s="35"/>
      <c r="H24" s="35"/>
    </row>
    <row r="25" spans="2:8" x14ac:dyDescent="0.3">
      <c r="B25" s="27" t="s">
        <v>25</v>
      </c>
      <c r="C25" s="7"/>
      <c r="D25" s="7"/>
      <c r="E25" s="8"/>
      <c r="F25" s="35"/>
      <c r="G25" s="35"/>
      <c r="H25" s="35"/>
    </row>
    <row r="26" spans="2:8" x14ac:dyDescent="0.3">
      <c r="B26" s="14" t="s">
        <v>15</v>
      </c>
      <c r="C26" s="7"/>
      <c r="D26" s="7"/>
      <c r="E26" s="8"/>
      <c r="F26" s="35"/>
      <c r="G26" s="35"/>
      <c r="H26" s="35"/>
    </row>
    <row r="28" spans="2:8" x14ac:dyDescent="0.3">
      <c r="B28" s="52"/>
      <c r="C28" s="52"/>
      <c r="D28" s="52"/>
      <c r="E28" s="52"/>
      <c r="F28" s="52"/>
      <c r="G28" s="52"/>
      <c r="H28" s="52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1"/>
  <sheetViews>
    <sheetView workbookViewId="0">
      <selection activeCell="H6" sqref="H6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25.44140625" customWidth="1"/>
    <col min="5" max="5" width="39" customWidth="1"/>
    <col min="6" max="8" width="24.33203125" customWidth="1"/>
    <col min="9" max="9" width="15.6640625" customWidth="1"/>
    <col min="10" max="10" width="24.33203125" customWidth="1"/>
  </cols>
  <sheetData>
    <row r="1" spans="2:10" ht="17.399999999999999" x14ac:dyDescent="0.3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3">
      <c r="B2" s="131" t="s">
        <v>177</v>
      </c>
      <c r="C2" s="131"/>
      <c r="D2" s="131"/>
      <c r="E2" s="131"/>
      <c r="F2" s="131"/>
      <c r="G2" s="131"/>
      <c r="H2" s="131"/>
      <c r="I2" s="131"/>
      <c r="J2" s="29"/>
    </row>
    <row r="3" spans="2:10" ht="17.399999999999999" x14ac:dyDescent="0.3">
      <c r="B3" s="3"/>
      <c r="C3" s="3"/>
      <c r="D3" s="3"/>
      <c r="E3" s="3"/>
      <c r="F3" s="3"/>
      <c r="G3" s="3"/>
      <c r="H3" s="3"/>
      <c r="I3" s="4"/>
      <c r="J3" s="4"/>
    </row>
    <row r="4" spans="2:10" ht="15.6" x14ac:dyDescent="0.3">
      <c r="B4" s="156" t="s">
        <v>65</v>
      </c>
      <c r="C4" s="156"/>
      <c r="D4" s="156"/>
      <c r="E4" s="156"/>
      <c r="F4" s="156"/>
      <c r="G4" s="156"/>
      <c r="H4" s="156"/>
      <c r="I4" s="156"/>
    </row>
    <row r="5" spans="2:10" ht="17.399999999999999" x14ac:dyDescent="0.3">
      <c r="B5" s="18"/>
      <c r="C5" s="18"/>
      <c r="D5" s="18"/>
      <c r="E5" s="18"/>
      <c r="F5" s="18"/>
      <c r="G5" s="18"/>
      <c r="H5" s="18"/>
      <c r="I5" s="4"/>
    </row>
    <row r="6" spans="2:10" ht="26.4" x14ac:dyDescent="0.3">
      <c r="B6" s="146" t="s">
        <v>7</v>
      </c>
      <c r="C6" s="147"/>
      <c r="D6" s="147"/>
      <c r="E6" s="148"/>
      <c r="F6" s="43" t="s">
        <v>193</v>
      </c>
      <c r="G6" s="43" t="s">
        <v>194</v>
      </c>
      <c r="H6" s="43" t="s">
        <v>195</v>
      </c>
      <c r="I6" s="43" t="s">
        <v>29</v>
      </c>
    </row>
    <row r="7" spans="2:10" s="50" customFormat="1" ht="10.199999999999999" x14ac:dyDescent="0.2">
      <c r="B7" s="155" t="s">
        <v>154</v>
      </c>
      <c r="C7" s="157"/>
      <c r="D7" s="157"/>
      <c r="E7" s="158"/>
      <c r="F7" s="47">
        <v>2</v>
      </c>
      <c r="G7" s="47">
        <v>3</v>
      </c>
      <c r="H7" s="47">
        <v>4</v>
      </c>
      <c r="I7" s="47" t="s">
        <v>54</v>
      </c>
    </row>
    <row r="8" spans="2:10" s="50" customFormat="1" ht="16.05" customHeight="1" x14ac:dyDescent="0.2">
      <c r="B8" s="155" t="s">
        <v>155</v>
      </c>
      <c r="C8" s="150"/>
      <c r="D8" s="150"/>
      <c r="E8" s="151"/>
      <c r="F8" s="79"/>
      <c r="G8" s="47"/>
      <c r="H8" s="47"/>
      <c r="I8" s="47"/>
    </row>
    <row r="9" spans="2:10" s="50" customFormat="1" ht="16.05" customHeight="1" x14ac:dyDescent="0.2">
      <c r="B9" s="155" t="s">
        <v>156</v>
      </c>
      <c r="C9" s="150"/>
      <c r="D9" s="150"/>
      <c r="E9" s="151"/>
      <c r="F9" s="79"/>
      <c r="G9" s="47"/>
      <c r="H9" s="47"/>
      <c r="I9" s="47"/>
    </row>
    <row r="10" spans="2:10" s="50" customFormat="1" ht="16.05" customHeight="1" x14ac:dyDescent="0.2">
      <c r="B10" s="155" t="s">
        <v>157</v>
      </c>
      <c r="C10" s="150"/>
      <c r="D10" s="150"/>
      <c r="E10" s="151"/>
      <c r="F10" s="111">
        <f>F11</f>
        <v>3640190</v>
      </c>
      <c r="G10" s="111">
        <f t="shared" ref="G10" si="0">G11</f>
        <v>3640190</v>
      </c>
      <c r="H10" s="111">
        <f>H11</f>
        <v>2117139.1700000004</v>
      </c>
      <c r="I10" s="112">
        <f>H10/G10*100</f>
        <v>58.16012818012247</v>
      </c>
    </row>
    <row r="11" spans="2:10" ht="30" customHeight="1" x14ac:dyDescent="0.3">
      <c r="B11" s="84">
        <v>4002</v>
      </c>
      <c r="C11" s="85"/>
      <c r="D11" s="86"/>
      <c r="E11" s="98" t="s">
        <v>158</v>
      </c>
      <c r="F11" s="59">
        <f>F12+F13+F14</f>
        <v>3640190</v>
      </c>
      <c r="G11" s="59">
        <f>G12+G13+G14</f>
        <v>3640190</v>
      </c>
      <c r="H11" s="59">
        <f>H12+H13+H14</f>
        <v>2117139.1700000004</v>
      </c>
      <c r="I11" s="7">
        <f>H11/G11*100</f>
        <v>58.16012818012247</v>
      </c>
    </row>
    <row r="12" spans="2:10" ht="30" customHeight="1" x14ac:dyDescent="0.3">
      <c r="B12" s="149" t="s">
        <v>159</v>
      </c>
      <c r="C12" s="152"/>
      <c r="D12" s="153"/>
      <c r="E12" s="53" t="s">
        <v>160</v>
      </c>
      <c r="F12" s="83">
        <f>F22</f>
        <v>3618373</v>
      </c>
      <c r="G12" s="59">
        <f>G22</f>
        <v>3618373</v>
      </c>
      <c r="H12" s="59">
        <f>H15+H16</f>
        <v>1978326.1300000004</v>
      </c>
      <c r="I12" s="7">
        <f t="shared" ref="I12:I63" si="1">H12/G12*100</f>
        <v>54.674466396913758</v>
      </c>
    </row>
    <row r="13" spans="2:10" ht="30" customHeight="1" x14ac:dyDescent="0.3">
      <c r="B13" s="149" t="s">
        <v>169</v>
      </c>
      <c r="C13" s="152"/>
      <c r="D13" s="153"/>
      <c r="E13" s="53" t="s">
        <v>172</v>
      </c>
      <c r="F13" s="83">
        <f>G67</f>
        <v>21817</v>
      </c>
      <c r="G13" s="59">
        <f>G67</f>
        <v>21817</v>
      </c>
      <c r="H13" s="59">
        <f>H17+H18+H19</f>
        <v>17682.16</v>
      </c>
      <c r="I13" s="7">
        <f t="shared" si="1"/>
        <v>81.047623412934868</v>
      </c>
    </row>
    <row r="14" spans="2:10" ht="30" customHeight="1" x14ac:dyDescent="0.3">
      <c r="B14" s="149" t="s">
        <v>202</v>
      </c>
      <c r="C14" s="152"/>
      <c r="D14" s="153"/>
      <c r="E14" s="116" t="s">
        <v>200</v>
      </c>
      <c r="F14" s="83">
        <v>0</v>
      </c>
      <c r="G14" s="59">
        <v>0</v>
      </c>
      <c r="H14" s="59">
        <f>H20</f>
        <v>121130.88</v>
      </c>
      <c r="I14" s="7" t="e">
        <f t="shared" si="1"/>
        <v>#DIV/0!</v>
      </c>
    </row>
    <row r="15" spans="2:10" ht="30" customHeight="1" x14ac:dyDescent="0.3">
      <c r="B15" s="84" t="s">
        <v>161</v>
      </c>
      <c r="C15" s="85"/>
      <c r="D15" s="86"/>
      <c r="E15" s="53" t="s">
        <v>162</v>
      </c>
      <c r="F15" s="83">
        <f>F23</f>
        <v>3598465</v>
      </c>
      <c r="G15" s="59">
        <f>G23</f>
        <v>3598465</v>
      </c>
      <c r="H15" s="59">
        <f>H23</f>
        <v>1965968.7600000002</v>
      </c>
      <c r="I15" s="7">
        <f t="shared" si="1"/>
        <v>54.6335384670964</v>
      </c>
    </row>
    <row r="16" spans="2:10" ht="30" customHeight="1" x14ac:dyDescent="0.3">
      <c r="B16" s="84" t="s">
        <v>167</v>
      </c>
      <c r="C16" s="85"/>
      <c r="D16" s="86"/>
      <c r="E16" s="97" t="s">
        <v>168</v>
      </c>
      <c r="F16" s="83">
        <f>G55</f>
        <v>19908</v>
      </c>
      <c r="G16" s="59">
        <f>G55</f>
        <v>19908</v>
      </c>
      <c r="H16" s="59">
        <f>H55</f>
        <v>12357.37</v>
      </c>
      <c r="I16" s="7">
        <f t="shared" si="1"/>
        <v>62.072382961623475</v>
      </c>
    </row>
    <row r="17" spans="2:9" ht="30" customHeight="1" x14ac:dyDescent="0.3">
      <c r="B17" s="84" t="s">
        <v>170</v>
      </c>
      <c r="C17" s="85"/>
      <c r="D17" s="86"/>
      <c r="E17" s="97" t="s">
        <v>171</v>
      </c>
      <c r="F17" s="83">
        <f>F68</f>
        <v>7698</v>
      </c>
      <c r="G17" s="59">
        <f>G68</f>
        <v>7698</v>
      </c>
      <c r="H17" s="59">
        <f>H68</f>
        <v>0</v>
      </c>
      <c r="I17" s="7">
        <f t="shared" si="1"/>
        <v>0</v>
      </c>
    </row>
    <row r="18" spans="2:9" ht="30" customHeight="1" x14ac:dyDescent="0.3">
      <c r="B18" s="84" t="s">
        <v>173</v>
      </c>
      <c r="C18" s="85"/>
      <c r="D18" s="86"/>
      <c r="E18" s="97" t="s">
        <v>175</v>
      </c>
      <c r="F18" s="83">
        <f>F77</f>
        <v>13455</v>
      </c>
      <c r="G18" s="83">
        <f>G77</f>
        <v>13455</v>
      </c>
      <c r="H18" s="59">
        <f>H77</f>
        <v>8081.34</v>
      </c>
      <c r="I18" s="7">
        <f t="shared" si="1"/>
        <v>60.061984392419177</v>
      </c>
    </row>
    <row r="19" spans="2:9" ht="30" customHeight="1" x14ac:dyDescent="0.3">
      <c r="B19" s="84" t="s">
        <v>174</v>
      </c>
      <c r="C19" s="85"/>
      <c r="D19" s="86"/>
      <c r="E19" s="97" t="s">
        <v>176</v>
      </c>
      <c r="F19" s="83">
        <f>F83</f>
        <v>664</v>
      </c>
      <c r="G19" s="59">
        <f>G83</f>
        <v>664</v>
      </c>
      <c r="H19" s="59">
        <f>H83</f>
        <v>9600.82</v>
      </c>
      <c r="I19" s="7">
        <f t="shared" si="1"/>
        <v>1445.9066265060239</v>
      </c>
    </row>
    <row r="20" spans="2:9" ht="30" customHeight="1" x14ac:dyDescent="0.3">
      <c r="B20" s="84" t="s">
        <v>199</v>
      </c>
      <c r="C20" s="85"/>
      <c r="D20" s="86"/>
      <c r="E20" s="116" t="s">
        <v>201</v>
      </c>
      <c r="F20" s="83">
        <f>F99</f>
        <v>0</v>
      </c>
      <c r="G20" s="83">
        <f>G99</f>
        <v>0</v>
      </c>
      <c r="H20" s="83">
        <f>H99</f>
        <v>121130.88</v>
      </c>
      <c r="I20" s="7"/>
    </row>
    <row r="21" spans="2:9" ht="30" customHeight="1" x14ac:dyDescent="0.3">
      <c r="B21" s="149">
        <v>4002</v>
      </c>
      <c r="C21" s="152"/>
      <c r="D21" s="153"/>
      <c r="E21" s="51" t="s">
        <v>158</v>
      </c>
      <c r="F21" s="83">
        <f>F66+F22</f>
        <v>3640190</v>
      </c>
      <c r="G21" s="83">
        <f>G66+G22</f>
        <v>3640190</v>
      </c>
      <c r="H21" s="83">
        <f>H66+H22</f>
        <v>1996008.2900000003</v>
      </c>
      <c r="I21" s="7">
        <f t="shared" si="1"/>
        <v>54.832530444839421</v>
      </c>
    </row>
    <row r="22" spans="2:9" ht="30" customHeight="1" x14ac:dyDescent="0.3">
      <c r="B22" s="149" t="s">
        <v>159</v>
      </c>
      <c r="C22" s="152"/>
      <c r="D22" s="153"/>
      <c r="E22" s="53" t="s">
        <v>160</v>
      </c>
      <c r="F22" s="83">
        <f>F23+F55</f>
        <v>3618373</v>
      </c>
      <c r="G22" s="83">
        <f t="shared" ref="G22:H22" si="2">G23+G55</f>
        <v>3618373</v>
      </c>
      <c r="H22" s="83">
        <f t="shared" si="2"/>
        <v>1978326.1300000004</v>
      </c>
      <c r="I22" s="7">
        <f t="shared" si="1"/>
        <v>54.674466396913758</v>
      </c>
    </row>
    <row r="23" spans="2:9" ht="30" customHeight="1" x14ac:dyDescent="0.3">
      <c r="B23" s="154" t="s">
        <v>161</v>
      </c>
      <c r="C23" s="154"/>
      <c r="D23" s="154"/>
      <c r="E23" s="53" t="s">
        <v>162</v>
      </c>
      <c r="F23" s="83">
        <f>F24</f>
        <v>3598465</v>
      </c>
      <c r="G23" s="83">
        <f>G24</f>
        <v>3598465</v>
      </c>
      <c r="H23" s="83">
        <f>H24</f>
        <v>1965968.7600000002</v>
      </c>
      <c r="I23" s="7">
        <f t="shared" si="1"/>
        <v>54.6335384670964</v>
      </c>
    </row>
    <row r="24" spans="2:9" ht="30" customHeight="1" x14ac:dyDescent="0.3">
      <c r="B24" s="84">
        <v>3</v>
      </c>
      <c r="C24" s="85"/>
      <c r="D24" s="86"/>
      <c r="E24" s="80" t="s">
        <v>4</v>
      </c>
      <c r="F24" s="83">
        <f>F25+F30+F50+F52</f>
        <v>3598465</v>
      </c>
      <c r="G24" s="83">
        <f t="shared" ref="G24" si="3">G25+G30+G50+G52</f>
        <v>3598465</v>
      </c>
      <c r="H24" s="83">
        <f>H25+H30+H50+H52</f>
        <v>1965968.7600000002</v>
      </c>
      <c r="I24" s="7">
        <f t="shared" si="1"/>
        <v>54.6335384670964</v>
      </c>
    </row>
    <row r="25" spans="2:9" ht="30" customHeight="1" x14ac:dyDescent="0.3">
      <c r="B25" s="84"/>
      <c r="C25" s="85">
        <v>31</v>
      </c>
      <c r="D25" s="86"/>
      <c r="E25" s="80" t="s">
        <v>5</v>
      </c>
      <c r="F25" s="83">
        <f>F26+F27+F28+F29</f>
        <v>2928921</v>
      </c>
      <c r="G25" s="83">
        <f t="shared" ref="G25:H25" si="4">G26+G27+G28+G29</f>
        <v>2928921</v>
      </c>
      <c r="H25" s="83">
        <f t="shared" si="4"/>
        <v>1647747.2400000002</v>
      </c>
      <c r="I25" s="7">
        <f t="shared" si="1"/>
        <v>56.257824639176</v>
      </c>
    </row>
    <row r="26" spans="2:9" ht="30" customHeight="1" x14ac:dyDescent="0.3">
      <c r="B26" s="84"/>
      <c r="C26" s="85"/>
      <c r="D26" s="86">
        <v>3111</v>
      </c>
      <c r="E26" s="53" t="s">
        <v>40</v>
      </c>
      <c r="F26" s="83">
        <v>1920527</v>
      </c>
      <c r="G26" s="59">
        <v>1920527</v>
      </c>
      <c r="H26" s="59">
        <v>1146507.27</v>
      </c>
      <c r="I26" s="7">
        <f t="shared" si="1"/>
        <v>59.697534582955612</v>
      </c>
    </row>
    <row r="27" spans="2:9" ht="30" customHeight="1" x14ac:dyDescent="0.3">
      <c r="B27" s="84"/>
      <c r="C27" s="85"/>
      <c r="D27" s="86">
        <v>3114</v>
      </c>
      <c r="E27" s="53" t="s">
        <v>90</v>
      </c>
      <c r="F27" s="83">
        <v>509393</v>
      </c>
      <c r="G27" s="59">
        <v>509393</v>
      </c>
      <c r="H27" s="59">
        <v>227174.09</v>
      </c>
      <c r="I27" s="7">
        <f t="shared" si="1"/>
        <v>44.597018412110103</v>
      </c>
    </row>
    <row r="28" spans="2:9" ht="30" customHeight="1" x14ac:dyDescent="0.3">
      <c r="B28" s="84"/>
      <c r="C28" s="85"/>
      <c r="D28" s="86">
        <v>3121</v>
      </c>
      <c r="E28" s="53" t="s">
        <v>91</v>
      </c>
      <c r="F28" s="83">
        <v>98064</v>
      </c>
      <c r="G28" s="59">
        <v>98064</v>
      </c>
      <c r="H28" s="59">
        <v>57909.08</v>
      </c>
      <c r="I28" s="7">
        <f t="shared" si="1"/>
        <v>59.052333170174585</v>
      </c>
    </row>
    <row r="29" spans="2:9" ht="30" customHeight="1" x14ac:dyDescent="0.3">
      <c r="B29" s="84"/>
      <c r="C29" s="85"/>
      <c r="D29" s="86">
        <v>3132</v>
      </c>
      <c r="E29" s="80" t="s">
        <v>163</v>
      </c>
      <c r="F29" s="83">
        <v>400937</v>
      </c>
      <c r="G29" s="59">
        <v>400937</v>
      </c>
      <c r="H29" s="59">
        <v>216156.79999999999</v>
      </c>
      <c r="I29" s="7">
        <f t="shared" si="1"/>
        <v>53.912909010642565</v>
      </c>
    </row>
    <row r="30" spans="2:9" ht="30" customHeight="1" x14ac:dyDescent="0.3">
      <c r="B30" s="84"/>
      <c r="C30" s="85">
        <v>32</v>
      </c>
      <c r="D30" s="86"/>
      <c r="E30" s="80" t="s">
        <v>11</v>
      </c>
      <c r="F30" s="83">
        <f>F31+F32+F33+F34+F35+F36+F37+F38+F39+F40+F41+F42+F43+F44+F45+F46+F47+F48+F49</f>
        <v>586289</v>
      </c>
      <c r="G30" s="83">
        <f t="shared" ref="G30:H30" si="5">G31+G32+G33+G34+G35+G36+G37+G38+G39+G40+G41+G42+G43+G44+G45+G46+G47+G48+G49</f>
        <v>586289</v>
      </c>
      <c r="H30" s="83">
        <f t="shared" si="5"/>
        <v>296417.31</v>
      </c>
      <c r="I30" s="7">
        <f t="shared" si="1"/>
        <v>50.55822469805846</v>
      </c>
    </row>
    <row r="31" spans="2:9" ht="30" customHeight="1" x14ac:dyDescent="0.3">
      <c r="B31" s="84"/>
      <c r="C31" s="85"/>
      <c r="D31" s="86">
        <v>3211</v>
      </c>
      <c r="E31" s="80" t="s">
        <v>42</v>
      </c>
      <c r="F31" s="83">
        <v>5310</v>
      </c>
      <c r="G31" s="59">
        <v>5310</v>
      </c>
      <c r="H31" s="59">
        <v>3777.3</v>
      </c>
      <c r="I31" s="7">
        <f t="shared" si="1"/>
        <v>71.13559322033899</v>
      </c>
    </row>
    <row r="32" spans="2:9" ht="30" customHeight="1" x14ac:dyDescent="0.3">
      <c r="B32" s="84"/>
      <c r="C32" s="85"/>
      <c r="D32" s="86">
        <v>3212</v>
      </c>
      <c r="E32" s="80" t="s">
        <v>164</v>
      </c>
      <c r="F32" s="83">
        <v>52718</v>
      </c>
      <c r="G32" s="59">
        <v>52718</v>
      </c>
      <c r="H32" s="59">
        <v>26518.07</v>
      </c>
      <c r="I32" s="7">
        <f t="shared" si="1"/>
        <v>50.301737546947912</v>
      </c>
    </row>
    <row r="33" spans="2:9" ht="30" customHeight="1" x14ac:dyDescent="0.3">
      <c r="B33" s="84"/>
      <c r="C33" s="85"/>
      <c r="D33" s="86">
        <v>3213</v>
      </c>
      <c r="E33" s="80" t="s">
        <v>95</v>
      </c>
      <c r="F33" s="83">
        <v>2654</v>
      </c>
      <c r="G33" s="59">
        <v>2654</v>
      </c>
      <c r="H33" s="59">
        <v>1663.92</v>
      </c>
      <c r="I33" s="7">
        <f t="shared" si="1"/>
        <v>62.694800301431805</v>
      </c>
    </row>
    <row r="34" spans="2:9" ht="30" customHeight="1" x14ac:dyDescent="0.3">
      <c r="B34" s="84"/>
      <c r="C34" s="85"/>
      <c r="D34" s="86">
        <v>3221</v>
      </c>
      <c r="E34" s="80" t="s">
        <v>97</v>
      </c>
      <c r="F34" s="83">
        <v>23903</v>
      </c>
      <c r="G34" s="59">
        <v>23903</v>
      </c>
      <c r="H34" s="59">
        <v>15175.78</v>
      </c>
      <c r="I34" s="7">
        <f t="shared" si="1"/>
        <v>63.489018114880977</v>
      </c>
    </row>
    <row r="35" spans="2:9" ht="30" customHeight="1" x14ac:dyDescent="0.3">
      <c r="B35" s="84"/>
      <c r="C35" s="85"/>
      <c r="D35" s="86">
        <v>3222</v>
      </c>
      <c r="E35" s="80" t="s">
        <v>98</v>
      </c>
      <c r="F35" s="83">
        <v>212357</v>
      </c>
      <c r="G35" s="59">
        <v>212357</v>
      </c>
      <c r="H35" s="59">
        <v>121573.83</v>
      </c>
      <c r="I35" s="7">
        <f t="shared" si="1"/>
        <v>57.249739824917476</v>
      </c>
    </row>
    <row r="36" spans="2:9" ht="30" customHeight="1" x14ac:dyDescent="0.3">
      <c r="B36" s="84"/>
      <c r="C36" s="85"/>
      <c r="D36" s="86">
        <v>3223</v>
      </c>
      <c r="E36" s="80" t="s">
        <v>99</v>
      </c>
      <c r="F36" s="83">
        <v>150630</v>
      </c>
      <c r="G36" s="59">
        <v>150630</v>
      </c>
      <c r="H36" s="59">
        <v>62974.58</v>
      </c>
      <c r="I36" s="7">
        <f t="shared" si="1"/>
        <v>41.807461992962892</v>
      </c>
    </row>
    <row r="37" spans="2:9" ht="30" customHeight="1" x14ac:dyDescent="0.3">
      <c r="B37" s="84"/>
      <c r="C37" s="85"/>
      <c r="D37" s="86">
        <v>3224</v>
      </c>
      <c r="E37" s="80" t="s">
        <v>100</v>
      </c>
      <c r="F37" s="83">
        <v>3442</v>
      </c>
      <c r="G37" s="59">
        <v>3442</v>
      </c>
      <c r="H37" s="59">
        <v>2517.91</v>
      </c>
      <c r="I37" s="7">
        <f t="shared" si="1"/>
        <v>73.152527600232418</v>
      </c>
    </row>
    <row r="38" spans="2:9" ht="30" customHeight="1" x14ac:dyDescent="0.3">
      <c r="B38" s="84"/>
      <c r="C38" s="85"/>
      <c r="D38" s="86">
        <v>3225</v>
      </c>
      <c r="E38" s="80" t="s">
        <v>165</v>
      </c>
      <c r="F38" s="83">
        <v>7928</v>
      </c>
      <c r="G38" s="59">
        <v>7928</v>
      </c>
      <c r="H38" s="59">
        <v>4435.87</v>
      </c>
      <c r="I38" s="7">
        <f t="shared" si="1"/>
        <v>55.951942482341067</v>
      </c>
    </row>
    <row r="39" spans="2:9" ht="30" customHeight="1" x14ac:dyDescent="0.3">
      <c r="B39" s="84"/>
      <c r="C39" s="85"/>
      <c r="D39" s="86">
        <v>3227</v>
      </c>
      <c r="E39" s="80" t="s">
        <v>102</v>
      </c>
      <c r="F39" s="83">
        <v>1593</v>
      </c>
      <c r="G39" s="59">
        <v>1593</v>
      </c>
      <c r="H39" s="59">
        <v>2148.37</v>
      </c>
      <c r="I39" s="7">
        <f t="shared" si="1"/>
        <v>134.86315128688008</v>
      </c>
    </row>
    <row r="40" spans="2:9" ht="30" customHeight="1" x14ac:dyDescent="0.3">
      <c r="B40" s="84"/>
      <c r="C40" s="85"/>
      <c r="D40" s="86">
        <v>3231</v>
      </c>
      <c r="E40" s="80" t="s">
        <v>104</v>
      </c>
      <c r="F40" s="83">
        <v>9292</v>
      </c>
      <c r="G40" s="59">
        <v>9292</v>
      </c>
      <c r="H40" s="59">
        <v>5717.79</v>
      </c>
      <c r="I40" s="7">
        <f t="shared" si="1"/>
        <v>61.534545845888935</v>
      </c>
    </row>
    <row r="41" spans="2:9" ht="30" customHeight="1" x14ac:dyDescent="0.3">
      <c r="B41" s="84"/>
      <c r="C41" s="85"/>
      <c r="D41" s="86">
        <v>3232</v>
      </c>
      <c r="E41" s="80" t="s">
        <v>105</v>
      </c>
      <c r="F41" s="83">
        <v>33181</v>
      </c>
      <c r="G41" s="59">
        <v>33181</v>
      </c>
      <c r="H41" s="59">
        <v>14130.02</v>
      </c>
      <c r="I41" s="7">
        <f t="shared" si="1"/>
        <v>42.584671950815228</v>
      </c>
    </row>
    <row r="42" spans="2:9" ht="30" customHeight="1" x14ac:dyDescent="0.3">
      <c r="B42" s="84"/>
      <c r="C42" s="85"/>
      <c r="D42" s="86">
        <v>3233</v>
      </c>
      <c r="E42" s="80" t="s">
        <v>106</v>
      </c>
      <c r="F42" s="83">
        <v>2656</v>
      </c>
      <c r="G42" s="59">
        <v>2656</v>
      </c>
      <c r="H42" s="59">
        <v>3448.6</v>
      </c>
      <c r="I42" s="7">
        <f t="shared" si="1"/>
        <v>129.8418674698795</v>
      </c>
    </row>
    <row r="43" spans="2:9" ht="30" customHeight="1" x14ac:dyDescent="0.3">
      <c r="B43" s="84"/>
      <c r="C43" s="85"/>
      <c r="D43" s="86">
        <v>3234</v>
      </c>
      <c r="E43" s="80" t="s">
        <v>107</v>
      </c>
      <c r="F43" s="83">
        <v>40248</v>
      </c>
      <c r="G43" s="59">
        <v>40248</v>
      </c>
      <c r="H43" s="59">
        <v>13138.83</v>
      </c>
      <c r="I43" s="7">
        <f t="shared" si="1"/>
        <v>32.644677996422182</v>
      </c>
    </row>
    <row r="44" spans="2:9" ht="30" customHeight="1" x14ac:dyDescent="0.3">
      <c r="B44" s="84"/>
      <c r="C44" s="85"/>
      <c r="D44" s="86">
        <v>3236</v>
      </c>
      <c r="E44" s="92" t="s">
        <v>108</v>
      </c>
      <c r="F44" s="83">
        <v>1274</v>
      </c>
      <c r="G44" s="59">
        <v>1274</v>
      </c>
      <c r="H44" s="59">
        <v>4059</v>
      </c>
      <c r="I44" s="7">
        <f t="shared" si="1"/>
        <v>318.60282574568288</v>
      </c>
    </row>
    <row r="45" spans="2:9" ht="30" customHeight="1" x14ac:dyDescent="0.3">
      <c r="B45" s="84"/>
      <c r="C45" s="85"/>
      <c r="D45" s="86">
        <v>3237</v>
      </c>
      <c r="E45" s="80" t="s">
        <v>109</v>
      </c>
      <c r="F45" s="83">
        <v>4919</v>
      </c>
      <c r="G45" s="59">
        <v>4919</v>
      </c>
      <c r="H45" s="59">
        <v>2238.08</v>
      </c>
      <c r="I45" s="7">
        <f t="shared" si="1"/>
        <v>45.498678593210002</v>
      </c>
    </row>
    <row r="46" spans="2:9" ht="30" customHeight="1" x14ac:dyDescent="0.3">
      <c r="B46" s="84"/>
      <c r="C46" s="85"/>
      <c r="D46" s="86">
        <v>3239</v>
      </c>
      <c r="E46" s="80" t="s">
        <v>110</v>
      </c>
      <c r="F46" s="83">
        <v>28889</v>
      </c>
      <c r="G46" s="59">
        <v>28889</v>
      </c>
      <c r="H46" s="59">
        <v>12335.79</v>
      </c>
      <c r="I46" s="7">
        <f t="shared" si="1"/>
        <v>42.700647305202679</v>
      </c>
    </row>
    <row r="47" spans="2:9" ht="30" customHeight="1" x14ac:dyDescent="0.3">
      <c r="B47" s="84"/>
      <c r="C47" s="85"/>
      <c r="D47" s="86">
        <v>3291</v>
      </c>
      <c r="E47" s="80" t="s">
        <v>112</v>
      </c>
      <c r="F47" s="83">
        <v>1327</v>
      </c>
      <c r="G47" s="59">
        <v>1327</v>
      </c>
      <c r="H47" s="59">
        <v>0</v>
      </c>
      <c r="I47" s="7">
        <f t="shared" si="1"/>
        <v>0</v>
      </c>
    </row>
    <row r="48" spans="2:9" ht="30" customHeight="1" x14ac:dyDescent="0.3">
      <c r="B48" s="84"/>
      <c r="C48" s="85"/>
      <c r="D48" s="86">
        <v>3292</v>
      </c>
      <c r="E48" s="80" t="s">
        <v>113</v>
      </c>
      <c r="F48" s="83">
        <v>1260</v>
      </c>
      <c r="G48" s="59">
        <v>1260</v>
      </c>
      <c r="H48" s="59">
        <v>563.57000000000005</v>
      </c>
      <c r="I48" s="7">
        <f t="shared" si="1"/>
        <v>44.727777777777781</v>
      </c>
    </row>
    <row r="49" spans="2:9" ht="30" customHeight="1" x14ac:dyDescent="0.3">
      <c r="B49" s="84"/>
      <c r="C49" s="85"/>
      <c r="D49" s="86">
        <v>3295</v>
      </c>
      <c r="E49" s="80" t="s">
        <v>114</v>
      </c>
      <c r="F49" s="83">
        <v>2708</v>
      </c>
      <c r="G49" s="59">
        <v>2708</v>
      </c>
      <c r="H49" s="59">
        <v>0</v>
      </c>
      <c r="I49" s="7">
        <f t="shared" si="1"/>
        <v>0</v>
      </c>
    </row>
    <row r="50" spans="2:9" ht="30" customHeight="1" x14ac:dyDescent="0.3">
      <c r="B50" s="84"/>
      <c r="C50" s="85">
        <v>34</v>
      </c>
      <c r="D50" s="86"/>
      <c r="E50" s="80" t="s">
        <v>115</v>
      </c>
      <c r="F50" s="83">
        <f>F51</f>
        <v>1992</v>
      </c>
      <c r="G50" s="83">
        <f t="shared" ref="G50:H50" si="6">G51</f>
        <v>1992</v>
      </c>
      <c r="H50" s="83">
        <f t="shared" si="6"/>
        <v>824.71</v>
      </c>
      <c r="I50" s="7">
        <f t="shared" si="1"/>
        <v>41.401104417670687</v>
      </c>
    </row>
    <row r="51" spans="2:9" ht="30" customHeight="1" x14ac:dyDescent="0.3">
      <c r="B51" s="84"/>
      <c r="C51" s="85"/>
      <c r="D51" s="86">
        <v>3431</v>
      </c>
      <c r="E51" s="80" t="s">
        <v>117</v>
      </c>
      <c r="F51" s="83">
        <v>1992</v>
      </c>
      <c r="G51" s="59">
        <v>1992</v>
      </c>
      <c r="H51" s="59">
        <v>824.71</v>
      </c>
      <c r="I51" s="7">
        <f t="shared" si="1"/>
        <v>41.401104417670687</v>
      </c>
    </row>
    <row r="52" spans="2:9" ht="30" customHeight="1" x14ac:dyDescent="0.3">
      <c r="B52" s="84"/>
      <c r="C52" s="85">
        <v>37</v>
      </c>
      <c r="D52" s="86"/>
      <c r="E52" s="80" t="s">
        <v>166</v>
      </c>
      <c r="F52" s="83">
        <f>F53+F54</f>
        <v>81263</v>
      </c>
      <c r="G52" s="83">
        <f t="shared" ref="G52:H52" si="7">G53+G54</f>
        <v>81263</v>
      </c>
      <c r="H52" s="83">
        <f t="shared" si="7"/>
        <v>20979.5</v>
      </c>
      <c r="I52" s="7">
        <f t="shared" si="1"/>
        <v>25.816792390140652</v>
      </c>
    </row>
    <row r="53" spans="2:9" ht="30" customHeight="1" x14ac:dyDescent="0.3">
      <c r="B53" s="84"/>
      <c r="C53" s="85"/>
      <c r="D53" s="86">
        <v>3721</v>
      </c>
      <c r="E53" s="80" t="s">
        <v>123</v>
      </c>
      <c r="F53" s="83">
        <v>42411</v>
      </c>
      <c r="G53" s="59">
        <v>42411</v>
      </c>
      <c r="H53" s="59">
        <v>16967.560000000001</v>
      </c>
      <c r="I53" s="7">
        <f t="shared" si="1"/>
        <v>40.007450897172909</v>
      </c>
    </row>
    <row r="54" spans="2:9" ht="30" customHeight="1" x14ac:dyDescent="0.3">
      <c r="B54" s="84"/>
      <c r="C54" s="85"/>
      <c r="D54" s="86">
        <v>3722</v>
      </c>
      <c r="E54" s="80" t="s">
        <v>124</v>
      </c>
      <c r="F54" s="83">
        <v>38852</v>
      </c>
      <c r="G54" s="59">
        <v>38852</v>
      </c>
      <c r="H54" s="59">
        <v>4011.94</v>
      </c>
      <c r="I54" s="7">
        <f t="shared" si="1"/>
        <v>10.32621229280346</v>
      </c>
    </row>
    <row r="55" spans="2:9" s="66" customFormat="1" ht="30" customHeight="1" x14ac:dyDescent="0.3">
      <c r="B55" s="87" t="s">
        <v>167</v>
      </c>
      <c r="C55" s="88"/>
      <c r="D55" s="89"/>
      <c r="E55" s="90" t="s">
        <v>168</v>
      </c>
      <c r="F55" s="91">
        <f>F56</f>
        <v>19908</v>
      </c>
      <c r="G55" s="91">
        <f t="shared" ref="G55:H55" si="8">G56</f>
        <v>19908</v>
      </c>
      <c r="H55" s="91">
        <f t="shared" si="8"/>
        <v>12357.37</v>
      </c>
      <c r="I55" s="7">
        <f t="shared" si="1"/>
        <v>62.072382961623475</v>
      </c>
    </row>
    <row r="56" spans="2:9" s="66" customFormat="1" ht="30" customHeight="1" x14ac:dyDescent="0.3">
      <c r="B56" s="87">
        <v>3</v>
      </c>
      <c r="C56" s="88"/>
      <c r="D56" s="89"/>
      <c r="E56" s="90" t="s">
        <v>4</v>
      </c>
      <c r="F56" s="91">
        <f>F57+F64</f>
        <v>19908</v>
      </c>
      <c r="G56" s="91">
        <f t="shared" ref="G56:H56" si="9">G57+G64</f>
        <v>19908</v>
      </c>
      <c r="H56" s="91">
        <f t="shared" si="9"/>
        <v>12357.37</v>
      </c>
      <c r="I56" s="7">
        <f t="shared" si="1"/>
        <v>62.072382961623475</v>
      </c>
    </row>
    <row r="57" spans="2:9" ht="30" customHeight="1" x14ac:dyDescent="0.3">
      <c r="B57" s="84"/>
      <c r="C57" s="85">
        <v>32</v>
      </c>
      <c r="D57" s="86"/>
      <c r="E57" s="80" t="s">
        <v>11</v>
      </c>
      <c r="F57" s="83">
        <f>F58+F59+F60+F61+F62+F63</f>
        <v>19908</v>
      </c>
      <c r="G57" s="83">
        <f>G58+G59+G60+G61+G62+G63</f>
        <v>19908</v>
      </c>
      <c r="H57" s="83">
        <f>H58+H59+H60+H61+H62+H63</f>
        <v>0</v>
      </c>
      <c r="I57" s="7">
        <f t="shared" si="1"/>
        <v>0</v>
      </c>
    </row>
    <row r="58" spans="2:9" ht="30" customHeight="1" x14ac:dyDescent="0.3">
      <c r="B58" s="84"/>
      <c r="C58" s="85"/>
      <c r="D58" s="86">
        <v>3211</v>
      </c>
      <c r="E58" s="80" t="s">
        <v>42</v>
      </c>
      <c r="F58" s="83">
        <v>1062</v>
      </c>
      <c r="G58" s="83">
        <v>1062</v>
      </c>
      <c r="H58" s="83">
        <v>0</v>
      </c>
      <c r="I58" s="7">
        <f t="shared" si="1"/>
        <v>0</v>
      </c>
    </row>
    <row r="59" spans="2:9" ht="30" customHeight="1" x14ac:dyDescent="0.3">
      <c r="B59" s="84"/>
      <c r="C59" s="85"/>
      <c r="D59" s="86">
        <v>3213</v>
      </c>
      <c r="E59" s="80" t="s">
        <v>95</v>
      </c>
      <c r="F59" s="83">
        <v>398</v>
      </c>
      <c r="G59" s="83">
        <v>398</v>
      </c>
      <c r="H59" s="83">
        <v>0</v>
      </c>
      <c r="I59" s="7">
        <f t="shared" si="1"/>
        <v>0</v>
      </c>
    </row>
    <row r="60" spans="2:9" ht="30" customHeight="1" x14ac:dyDescent="0.3">
      <c r="B60" s="84"/>
      <c r="C60" s="85"/>
      <c r="D60" s="86">
        <v>3221</v>
      </c>
      <c r="E60" s="110" t="s">
        <v>97</v>
      </c>
      <c r="F60" s="83">
        <v>3451</v>
      </c>
      <c r="G60" s="83">
        <v>3451</v>
      </c>
      <c r="H60" s="83">
        <v>0</v>
      </c>
      <c r="I60" s="7">
        <f t="shared" si="1"/>
        <v>0</v>
      </c>
    </row>
    <row r="61" spans="2:9" ht="30" customHeight="1" x14ac:dyDescent="0.3">
      <c r="B61" s="84"/>
      <c r="C61" s="85"/>
      <c r="D61" s="86">
        <v>3222</v>
      </c>
      <c r="E61" s="110" t="s">
        <v>98</v>
      </c>
      <c r="F61" s="83">
        <v>11414</v>
      </c>
      <c r="G61" s="83">
        <v>11414</v>
      </c>
      <c r="H61" s="83">
        <v>0</v>
      </c>
      <c r="I61" s="7">
        <f t="shared" si="1"/>
        <v>0</v>
      </c>
    </row>
    <row r="62" spans="2:9" ht="30" customHeight="1" x14ac:dyDescent="0.3">
      <c r="B62" s="84"/>
      <c r="C62" s="85"/>
      <c r="D62" s="86">
        <v>3232</v>
      </c>
      <c r="E62" s="110" t="s">
        <v>105</v>
      </c>
      <c r="F62" s="83">
        <v>3185</v>
      </c>
      <c r="G62" s="83">
        <v>3185</v>
      </c>
      <c r="H62" s="83">
        <v>0</v>
      </c>
      <c r="I62" s="7">
        <f t="shared" si="1"/>
        <v>0</v>
      </c>
    </row>
    <row r="63" spans="2:9" ht="30" customHeight="1" x14ac:dyDescent="0.3">
      <c r="B63" s="84"/>
      <c r="C63" s="85"/>
      <c r="D63" s="86">
        <v>3291</v>
      </c>
      <c r="E63" s="110" t="s">
        <v>112</v>
      </c>
      <c r="F63" s="83">
        <v>398</v>
      </c>
      <c r="G63" s="83">
        <v>398</v>
      </c>
      <c r="H63" s="83">
        <v>0</v>
      </c>
      <c r="I63" s="7">
        <f t="shared" si="1"/>
        <v>0</v>
      </c>
    </row>
    <row r="64" spans="2:9" ht="30" customHeight="1" x14ac:dyDescent="0.3">
      <c r="B64" s="84"/>
      <c r="C64" s="85">
        <v>36</v>
      </c>
      <c r="D64" s="86"/>
      <c r="E64" s="116" t="s">
        <v>203</v>
      </c>
      <c r="F64" s="83">
        <v>0</v>
      </c>
      <c r="G64" s="83">
        <v>0</v>
      </c>
      <c r="H64" s="83">
        <f>H65</f>
        <v>12357.37</v>
      </c>
      <c r="I64" s="7"/>
    </row>
    <row r="65" spans="2:9" ht="30" customHeight="1" x14ac:dyDescent="0.3">
      <c r="B65" s="84"/>
      <c r="C65" s="85"/>
      <c r="D65" s="86">
        <v>3691</v>
      </c>
      <c r="E65" s="116" t="s">
        <v>198</v>
      </c>
      <c r="F65" s="83"/>
      <c r="G65" s="83"/>
      <c r="H65" s="83">
        <v>12357.37</v>
      </c>
      <c r="I65" s="7"/>
    </row>
    <row r="66" spans="2:9" ht="30" customHeight="1" x14ac:dyDescent="0.3">
      <c r="B66" s="84">
        <v>4002</v>
      </c>
      <c r="C66" s="85"/>
      <c r="D66" s="86"/>
      <c r="E66" s="92" t="s">
        <v>158</v>
      </c>
      <c r="F66" s="83">
        <f>F67</f>
        <v>21817</v>
      </c>
      <c r="G66" s="83">
        <f t="shared" ref="G66:H66" si="10">G67</f>
        <v>21817</v>
      </c>
      <c r="H66" s="83">
        <f t="shared" si="10"/>
        <v>17682.16</v>
      </c>
      <c r="I66" s="7">
        <f t="shared" ref="I66:I96" si="11">H66/G66*100</f>
        <v>81.047623412934868</v>
      </c>
    </row>
    <row r="67" spans="2:9" ht="30" customHeight="1" x14ac:dyDescent="0.3">
      <c r="B67" s="149" t="s">
        <v>169</v>
      </c>
      <c r="C67" s="150"/>
      <c r="D67" s="151"/>
      <c r="E67" s="53" t="s">
        <v>172</v>
      </c>
      <c r="F67" s="83">
        <f>F68+F77+F83</f>
        <v>21817</v>
      </c>
      <c r="G67" s="83">
        <f t="shared" ref="G67:H67" si="12">G68+G77+G83</f>
        <v>21817</v>
      </c>
      <c r="H67" s="83">
        <f t="shared" si="12"/>
        <v>17682.16</v>
      </c>
      <c r="I67" s="7">
        <f t="shared" si="11"/>
        <v>81.047623412934868</v>
      </c>
    </row>
    <row r="68" spans="2:9" ht="30" customHeight="1" x14ac:dyDescent="0.3">
      <c r="B68" s="84" t="s">
        <v>170</v>
      </c>
      <c r="C68" s="85"/>
      <c r="D68" s="86"/>
      <c r="E68" s="80" t="s">
        <v>171</v>
      </c>
      <c r="F68" s="83">
        <f>F69+F74</f>
        <v>7698</v>
      </c>
      <c r="G68" s="83">
        <f t="shared" ref="G68" si="13">G69+G74</f>
        <v>7698</v>
      </c>
      <c r="H68" s="83">
        <f>H69+H74</f>
        <v>0</v>
      </c>
      <c r="I68" s="7">
        <f t="shared" si="11"/>
        <v>0</v>
      </c>
    </row>
    <row r="69" spans="2:9" ht="30" customHeight="1" x14ac:dyDescent="0.3">
      <c r="B69" s="84">
        <v>3</v>
      </c>
      <c r="C69" s="85"/>
      <c r="D69" s="86"/>
      <c r="E69" s="82" t="s">
        <v>4</v>
      </c>
      <c r="F69" s="83">
        <f>F70</f>
        <v>7698</v>
      </c>
      <c r="G69" s="83">
        <f t="shared" ref="G69:H69" si="14">G70</f>
        <v>7698</v>
      </c>
      <c r="H69" s="83">
        <f t="shared" si="14"/>
        <v>0</v>
      </c>
      <c r="I69" s="7">
        <f t="shared" si="11"/>
        <v>0</v>
      </c>
    </row>
    <row r="70" spans="2:9" ht="30" customHeight="1" x14ac:dyDescent="0.3">
      <c r="B70" s="84"/>
      <c r="C70" s="85">
        <v>32</v>
      </c>
      <c r="D70" s="86"/>
      <c r="E70" s="92" t="s">
        <v>11</v>
      </c>
      <c r="F70" s="83">
        <f>F71+F72+F73</f>
        <v>7698</v>
      </c>
      <c r="G70" s="83">
        <f t="shared" ref="G70:H70" si="15">G71+G72+G73</f>
        <v>7698</v>
      </c>
      <c r="H70" s="83">
        <f t="shared" si="15"/>
        <v>0</v>
      </c>
      <c r="I70" s="7">
        <f t="shared" si="11"/>
        <v>0</v>
      </c>
    </row>
    <row r="71" spans="2:9" ht="30" customHeight="1" x14ac:dyDescent="0.3">
      <c r="B71" s="84"/>
      <c r="C71" s="85"/>
      <c r="D71" s="86">
        <v>3222</v>
      </c>
      <c r="E71" s="92" t="s">
        <v>98</v>
      </c>
      <c r="F71" s="83">
        <v>3982</v>
      </c>
      <c r="G71" s="59">
        <v>3982</v>
      </c>
      <c r="H71" s="59">
        <v>0</v>
      </c>
      <c r="I71" s="7">
        <f t="shared" si="11"/>
        <v>0</v>
      </c>
    </row>
    <row r="72" spans="2:9" ht="30" customHeight="1" x14ac:dyDescent="0.3">
      <c r="B72" s="84"/>
      <c r="C72" s="85"/>
      <c r="D72" s="86">
        <v>3232</v>
      </c>
      <c r="E72" s="92" t="s">
        <v>105</v>
      </c>
      <c r="F72" s="83">
        <v>3716</v>
      </c>
      <c r="G72" s="59">
        <v>3716</v>
      </c>
      <c r="H72" s="59">
        <v>0</v>
      </c>
      <c r="I72" s="7">
        <f t="shared" si="11"/>
        <v>0</v>
      </c>
    </row>
    <row r="73" spans="2:9" ht="30" customHeight="1" x14ac:dyDescent="0.3">
      <c r="B73" s="84"/>
      <c r="C73" s="85"/>
      <c r="D73" s="86">
        <v>3236</v>
      </c>
      <c r="E73" s="110" t="s">
        <v>108</v>
      </c>
      <c r="F73" s="83">
        <v>0</v>
      </c>
      <c r="G73" s="59">
        <v>0</v>
      </c>
      <c r="H73" s="59">
        <v>0</v>
      </c>
      <c r="I73" s="7" t="e">
        <f t="shared" si="11"/>
        <v>#DIV/0!</v>
      </c>
    </row>
    <row r="74" spans="2:9" ht="30" customHeight="1" x14ac:dyDescent="0.3">
      <c r="B74" s="84">
        <v>4</v>
      </c>
      <c r="C74" s="85"/>
      <c r="D74" s="86"/>
      <c r="E74" s="92" t="s">
        <v>6</v>
      </c>
      <c r="F74" s="83">
        <f>F75</f>
        <v>0</v>
      </c>
      <c r="G74" s="83">
        <f t="shared" ref="G74:H74" si="16">G75</f>
        <v>0</v>
      </c>
      <c r="H74" s="83">
        <f t="shared" si="16"/>
        <v>0</v>
      </c>
      <c r="I74" s="7" t="e">
        <f t="shared" si="11"/>
        <v>#DIV/0!</v>
      </c>
    </row>
    <row r="75" spans="2:9" ht="30" customHeight="1" x14ac:dyDescent="0.3">
      <c r="B75" s="84"/>
      <c r="C75" s="85">
        <v>42</v>
      </c>
      <c r="D75" s="86"/>
      <c r="E75" s="92" t="s">
        <v>125</v>
      </c>
      <c r="F75" s="83">
        <f>F76</f>
        <v>0</v>
      </c>
      <c r="G75" s="83">
        <f t="shared" ref="G75:H75" si="17">G76</f>
        <v>0</v>
      </c>
      <c r="H75" s="83">
        <f t="shared" si="17"/>
        <v>0</v>
      </c>
      <c r="I75" s="7" t="e">
        <f t="shared" si="11"/>
        <v>#DIV/0!</v>
      </c>
    </row>
    <row r="76" spans="2:9" ht="30" customHeight="1" x14ac:dyDescent="0.3">
      <c r="B76" s="84"/>
      <c r="C76" s="85"/>
      <c r="D76" s="86">
        <v>4227</v>
      </c>
      <c r="E76" s="80" t="s">
        <v>129</v>
      </c>
      <c r="F76" s="83">
        <v>0</v>
      </c>
      <c r="G76" s="59"/>
      <c r="H76" s="59">
        <v>0</v>
      </c>
      <c r="I76" s="7" t="e">
        <f t="shared" si="11"/>
        <v>#DIV/0!</v>
      </c>
    </row>
    <row r="77" spans="2:9" ht="30" customHeight="1" x14ac:dyDescent="0.3">
      <c r="B77" s="84" t="s">
        <v>173</v>
      </c>
      <c r="C77" s="85"/>
      <c r="D77" s="86"/>
      <c r="E77" s="82" t="s">
        <v>175</v>
      </c>
      <c r="F77" s="83">
        <f>F78</f>
        <v>13455</v>
      </c>
      <c r="G77" s="83">
        <f t="shared" ref="G77:H77" si="18">G78</f>
        <v>13455</v>
      </c>
      <c r="H77" s="83">
        <f t="shared" si="18"/>
        <v>8081.34</v>
      </c>
      <c r="I77" s="7">
        <f t="shared" si="11"/>
        <v>60.061984392419177</v>
      </c>
    </row>
    <row r="78" spans="2:9" ht="30" customHeight="1" x14ac:dyDescent="0.3">
      <c r="B78" s="84">
        <v>3</v>
      </c>
      <c r="C78" s="85"/>
      <c r="D78" s="86"/>
      <c r="E78" s="92" t="s">
        <v>4</v>
      </c>
      <c r="F78" s="83">
        <f>F79+F81</f>
        <v>13455</v>
      </c>
      <c r="G78" s="83">
        <f t="shared" ref="G78:H78" si="19">G79+G81</f>
        <v>13455</v>
      </c>
      <c r="H78" s="83">
        <f t="shared" si="19"/>
        <v>8081.34</v>
      </c>
      <c r="I78" s="7">
        <f t="shared" si="11"/>
        <v>60.061984392419177</v>
      </c>
    </row>
    <row r="79" spans="2:9" ht="30" customHeight="1" x14ac:dyDescent="0.3">
      <c r="B79" s="84"/>
      <c r="C79" s="85">
        <v>31</v>
      </c>
      <c r="D79" s="86"/>
      <c r="E79" s="92" t="s">
        <v>5</v>
      </c>
      <c r="F79" s="83">
        <f>F80</f>
        <v>12882</v>
      </c>
      <c r="G79" s="83">
        <f t="shared" ref="G79:H79" si="20">G80</f>
        <v>12882</v>
      </c>
      <c r="H79" s="83">
        <f t="shared" si="20"/>
        <v>7794.66</v>
      </c>
      <c r="I79" s="7">
        <f t="shared" si="11"/>
        <v>60.508150908244062</v>
      </c>
    </row>
    <row r="80" spans="2:9" ht="30" customHeight="1" x14ac:dyDescent="0.3">
      <c r="B80" s="84"/>
      <c r="C80" s="85"/>
      <c r="D80" s="86">
        <v>3111</v>
      </c>
      <c r="E80" s="53" t="s">
        <v>40</v>
      </c>
      <c r="F80" s="83">
        <v>12882</v>
      </c>
      <c r="G80" s="59">
        <v>12882</v>
      </c>
      <c r="H80" s="59">
        <v>7794.66</v>
      </c>
      <c r="I80" s="7">
        <f t="shared" si="11"/>
        <v>60.508150908244062</v>
      </c>
    </row>
    <row r="81" spans="2:9" ht="30" customHeight="1" x14ac:dyDescent="0.3">
      <c r="B81" s="84"/>
      <c r="C81" s="85">
        <v>32</v>
      </c>
      <c r="D81" s="86"/>
      <c r="E81" s="92" t="s">
        <v>11</v>
      </c>
      <c r="F81" s="83">
        <f>F82</f>
        <v>573</v>
      </c>
      <c r="G81" s="83">
        <f t="shared" ref="G81:H81" si="21">G82</f>
        <v>573</v>
      </c>
      <c r="H81" s="83">
        <f t="shared" si="21"/>
        <v>286.68</v>
      </c>
      <c r="I81" s="7">
        <f t="shared" si="11"/>
        <v>50.031413612565444</v>
      </c>
    </row>
    <row r="82" spans="2:9" ht="30" customHeight="1" x14ac:dyDescent="0.3">
      <c r="B82" s="84"/>
      <c r="C82" s="85"/>
      <c r="D82" s="86">
        <v>3212</v>
      </c>
      <c r="E82" s="92" t="s">
        <v>164</v>
      </c>
      <c r="F82" s="83">
        <v>573</v>
      </c>
      <c r="G82" s="59">
        <v>573</v>
      </c>
      <c r="H82" s="59">
        <v>286.68</v>
      </c>
      <c r="I82" s="7">
        <f t="shared" si="11"/>
        <v>50.031413612565444</v>
      </c>
    </row>
    <row r="83" spans="2:9" ht="30" customHeight="1" x14ac:dyDescent="0.3">
      <c r="B83" s="84" t="s">
        <v>174</v>
      </c>
      <c r="C83" s="85"/>
      <c r="D83" s="86"/>
      <c r="E83" s="82" t="s">
        <v>176</v>
      </c>
      <c r="F83" s="83">
        <f>F84+F91</f>
        <v>664</v>
      </c>
      <c r="G83" s="83">
        <f t="shared" ref="G83:H83" si="22">G84+G91</f>
        <v>664</v>
      </c>
      <c r="H83" s="83">
        <f t="shared" si="22"/>
        <v>9600.82</v>
      </c>
      <c r="I83" s="7">
        <f t="shared" si="11"/>
        <v>1445.9066265060239</v>
      </c>
    </row>
    <row r="84" spans="2:9" ht="30" customHeight="1" x14ac:dyDescent="0.3">
      <c r="B84" s="84">
        <v>3</v>
      </c>
      <c r="C84" s="85"/>
      <c r="D84" s="86"/>
      <c r="E84" s="92" t="s">
        <v>4</v>
      </c>
      <c r="F84" s="83">
        <f>F85+F89</f>
        <v>664</v>
      </c>
      <c r="G84" s="83">
        <f t="shared" ref="G84" si="23">G85+G89</f>
        <v>664</v>
      </c>
      <c r="H84" s="83">
        <f>H85+H89</f>
        <v>1393.6999999999998</v>
      </c>
      <c r="I84" s="7">
        <f t="shared" si="11"/>
        <v>209.89457831325299</v>
      </c>
    </row>
    <row r="85" spans="2:9" ht="30" customHeight="1" x14ac:dyDescent="0.3">
      <c r="B85" s="84"/>
      <c r="C85" s="85">
        <v>32</v>
      </c>
      <c r="D85" s="86"/>
      <c r="E85" s="92" t="s">
        <v>11</v>
      </c>
      <c r="F85" s="83">
        <f>F86+F87</f>
        <v>664</v>
      </c>
      <c r="G85" s="83">
        <f t="shared" ref="G85" si="24">G86+G87</f>
        <v>664</v>
      </c>
      <c r="H85" s="83">
        <f>H86+H87+H88</f>
        <v>1393.6999999999998</v>
      </c>
      <c r="I85" s="7">
        <f t="shared" si="11"/>
        <v>209.89457831325299</v>
      </c>
    </row>
    <row r="86" spans="2:9" ht="30" customHeight="1" x14ac:dyDescent="0.3">
      <c r="B86" s="84"/>
      <c r="C86" s="85"/>
      <c r="D86" s="86">
        <v>3221</v>
      </c>
      <c r="E86" s="92" t="s">
        <v>97</v>
      </c>
      <c r="F86" s="83">
        <v>0</v>
      </c>
      <c r="G86" s="59">
        <v>0</v>
      </c>
      <c r="H86" s="59">
        <v>1166.1099999999999</v>
      </c>
      <c r="I86" s="7" t="e">
        <f t="shared" si="11"/>
        <v>#DIV/0!</v>
      </c>
    </row>
    <row r="87" spans="2:9" ht="30" customHeight="1" x14ac:dyDescent="0.3">
      <c r="B87" s="84"/>
      <c r="C87" s="85"/>
      <c r="D87" s="86">
        <v>3222</v>
      </c>
      <c r="E87" s="92" t="s">
        <v>98</v>
      </c>
      <c r="F87" s="83">
        <v>664</v>
      </c>
      <c r="G87" s="59">
        <v>664</v>
      </c>
      <c r="H87" s="59">
        <v>0</v>
      </c>
      <c r="I87" s="7">
        <f t="shared" si="11"/>
        <v>0</v>
      </c>
    </row>
    <row r="88" spans="2:9" ht="30" customHeight="1" x14ac:dyDescent="0.3">
      <c r="B88" s="84"/>
      <c r="C88" s="85"/>
      <c r="D88" s="86">
        <v>3224</v>
      </c>
      <c r="E88" s="116" t="s">
        <v>100</v>
      </c>
      <c r="F88" s="83"/>
      <c r="G88" s="83"/>
      <c r="H88" s="83">
        <v>227.59</v>
      </c>
      <c r="I88" s="7"/>
    </row>
    <row r="89" spans="2:9" ht="30" customHeight="1" x14ac:dyDescent="0.3">
      <c r="B89" s="84"/>
      <c r="C89" s="85">
        <v>37</v>
      </c>
      <c r="D89" s="86"/>
      <c r="E89" s="92" t="s">
        <v>166</v>
      </c>
      <c r="F89" s="83">
        <f>F90</f>
        <v>0</v>
      </c>
      <c r="G89" s="83">
        <f t="shared" ref="G89:H89" si="25">G90</f>
        <v>0</v>
      </c>
      <c r="H89" s="83">
        <f t="shared" si="25"/>
        <v>0</v>
      </c>
      <c r="I89" s="7" t="e">
        <f t="shared" si="11"/>
        <v>#DIV/0!</v>
      </c>
    </row>
    <row r="90" spans="2:9" ht="30" customHeight="1" x14ac:dyDescent="0.3">
      <c r="B90" s="84"/>
      <c r="C90" s="85"/>
      <c r="D90" s="86">
        <v>3722</v>
      </c>
      <c r="E90" s="92" t="s">
        <v>124</v>
      </c>
      <c r="F90" s="83">
        <v>0</v>
      </c>
      <c r="G90" s="59"/>
      <c r="H90" s="59">
        <v>0</v>
      </c>
      <c r="I90" s="7" t="e">
        <f t="shared" si="11"/>
        <v>#DIV/0!</v>
      </c>
    </row>
    <row r="91" spans="2:9" ht="30" customHeight="1" x14ac:dyDescent="0.3">
      <c r="B91" s="84">
        <v>4</v>
      </c>
      <c r="C91" s="85"/>
      <c r="D91" s="86"/>
      <c r="E91" s="92" t="s">
        <v>6</v>
      </c>
      <c r="F91" s="83">
        <f>F92</f>
        <v>0</v>
      </c>
      <c r="G91" s="83">
        <f t="shared" ref="G91:H91" si="26">G92</f>
        <v>0</v>
      </c>
      <c r="H91" s="83">
        <f t="shared" si="26"/>
        <v>8207.119999999999</v>
      </c>
      <c r="I91" s="7" t="e">
        <f t="shared" si="11"/>
        <v>#DIV/0!</v>
      </c>
    </row>
    <row r="92" spans="2:9" s="96" customFormat="1" ht="30" customHeight="1" x14ac:dyDescent="0.3">
      <c r="B92" s="93"/>
      <c r="C92" s="99">
        <v>42</v>
      </c>
      <c r="D92" s="94"/>
      <c r="E92" s="92" t="s">
        <v>125</v>
      </c>
      <c r="F92" s="103">
        <f>F93+F94+F96</f>
        <v>0</v>
      </c>
      <c r="G92" s="103">
        <f t="shared" ref="G92" si="27">G93+G94+G96</f>
        <v>0</v>
      </c>
      <c r="H92" s="103">
        <f>H93+H94+H96+H95</f>
        <v>8207.119999999999</v>
      </c>
      <c r="I92" s="7" t="e">
        <f t="shared" si="11"/>
        <v>#DIV/0!</v>
      </c>
    </row>
    <row r="93" spans="2:9" s="96" customFormat="1" ht="30" customHeight="1" x14ac:dyDescent="0.3">
      <c r="B93" s="93"/>
      <c r="C93" s="99"/>
      <c r="D93" s="100">
        <v>4221</v>
      </c>
      <c r="E93" s="101" t="s">
        <v>127</v>
      </c>
      <c r="F93" s="103">
        <v>0</v>
      </c>
      <c r="G93" s="95"/>
      <c r="H93" s="102">
        <v>1062.5</v>
      </c>
      <c r="I93" s="7" t="e">
        <f t="shared" si="11"/>
        <v>#DIV/0!</v>
      </c>
    </row>
    <row r="94" spans="2:9" s="96" customFormat="1" ht="30" customHeight="1" x14ac:dyDescent="0.3">
      <c r="B94" s="93"/>
      <c r="C94" s="99"/>
      <c r="D94" s="100">
        <v>4222</v>
      </c>
      <c r="E94" s="101" t="s">
        <v>128</v>
      </c>
      <c r="F94" s="103">
        <v>0</v>
      </c>
      <c r="G94" s="95"/>
      <c r="H94" s="102">
        <v>519.9</v>
      </c>
      <c r="I94" s="7" t="e">
        <f t="shared" si="11"/>
        <v>#DIV/0!</v>
      </c>
    </row>
    <row r="95" spans="2:9" s="96" customFormat="1" ht="30" customHeight="1" x14ac:dyDescent="0.3">
      <c r="B95" s="93"/>
      <c r="C95" s="99"/>
      <c r="D95" s="100">
        <v>4226</v>
      </c>
      <c r="E95" s="101" t="s">
        <v>190</v>
      </c>
      <c r="F95" s="103"/>
      <c r="G95" s="95"/>
      <c r="H95" s="102">
        <v>3493</v>
      </c>
      <c r="I95" s="7" t="e">
        <f t="shared" si="11"/>
        <v>#DIV/0!</v>
      </c>
    </row>
    <row r="96" spans="2:9" ht="30" customHeight="1" x14ac:dyDescent="0.3">
      <c r="B96" s="84"/>
      <c r="C96" s="85"/>
      <c r="D96" s="86">
        <v>4227</v>
      </c>
      <c r="E96" s="92" t="s">
        <v>129</v>
      </c>
      <c r="F96" s="83">
        <v>0</v>
      </c>
      <c r="G96" s="59"/>
      <c r="H96" s="59">
        <v>3131.72</v>
      </c>
      <c r="I96" s="7" t="e">
        <f t="shared" si="11"/>
        <v>#DIV/0!</v>
      </c>
    </row>
    <row r="97" spans="2:9" ht="30" customHeight="1" x14ac:dyDescent="0.3">
      <c r="B97" s="149">
        <v>4002</v>
      </c>
      <c r="C97" s="152"/>
      <c r="D97" s="153"/>
      <c r="E97" s="116" t="s">
        <v>158</v>
      </c>
      <c r="F97" s="83"/>
      <c r="G97" s="83"/>
      <c r="H97" s="83">
        <f>H98</f>
        <v>121130.88</v>
      </c>
      <c r="I97" s="7"/>
    </row>
    <row r="98" spans="2:9" ht="30" customHeight="1" x14ac:dyDescent="0.3">
      <c r="B98" s="149" t="s">
        <v>202</v>
      </c>
      <c r="C98" s="150"/>
      <c r="D98" s="151"/>
      <c r="E98" s="116" t="s">
        <v>200</v>
      </c>
      <c r="F98" s="83"/>
      <c r="G98" s="83"/>
      <c r="H98" s="83">
        <f>H99</f>
        <v>121130.88</v>
      </c>
      <c r="I98" s="7"/>
    </row>
    <row r="99" spans="2:9" ht="30" customHeight="1" x14ac:dyDescent="0.3">
      <c r="B99" s="84" t="s">
        <v>199</v>
      </c>
      <c r="C99" s="85"/>
      <c r="D99" s="86"/>
      <c r="E99" s="116" t="s">
        <v>201</v>
      </c>
      <c r="F99" s="83">
        <f>F100</f>
        <v>0</v>
      </c>
      <c r="G99" s="83">
        <f t="shared" ref="G99" si="28">G100</f>
        <v>0</v>
      </c>
      <c r="H99" s="83">
        <f>H100</f>
        <v>121130.88</v>
      </c>
      <c r="I99" s="7" t="e">
        <f t="shared" ref="I99:I106" si="29">H99/G99*100</f>
        <v>#DIV/0!</v>
      </c>
    </row>
    <row r="100" spans="2:9" ht="30" customHeight="1" x14ac:dyDescent="0.3">
      <c r="B100" s="84">
        <v>3</v>
      </c>
      <c r="C100" s="85"/>
      <c r="D100" s="86"/>
      <c r="E100" s="116" t="s">
        <v>4</v>
      </c>
      <c r="F100" s="83">
        <f>F101+F105</f>
        <v>0</v>
      </c>
      <c r="G100" s="83">
        <f t="shared" ref="G100" si="30">G101+G105</f>
        <v>0</v>
      </c>
      <c r="H100" s="83">
        <f>H101+H105</f>
        <v>121130.88</v>
      </c>
      <c r="I100" s="7" t="e">
        <f t="shared" si="29"/>
        <v>#DIV/0!</v>
      </c>
    </row>
    <row r="101" spans="2:9" ht="30" customHeight="1" x14ac:dyDescent="0.3">
      <c r="B101" s="84"/>
      <c r="C101" s="85">
        <v>31</v>
      </c>
      <c r="D101" s="86"/>
      <c r="E101" s="116" t="s">
        <v>5</v>
      </c>
      <c r="F101" s="83">
        <f>F102</f>
        <v>0</v>
      </c>
      <c r="G101" s="83">
        <f t="shared" ref="G101" si="31">G102</f>
        <v>0</v>
      </c>
      <c r="H101" s="83">
        <f>H102+H103+H104</f>
        <v>118516.65000000001</v>
      </c>
      <c r="I101" s="7" t="e">
        <f t="shared" si="29"/>
        <v>#DIV/0!</v>
      </c>
    </row>
    <row r="102" spans="2:9" ht="30" customHeight="1" x14ac:dyDescent="0.3">
      <c r="B102" s="84"/>
      <c r="C102" s="85"/>
      <c r="D102" s="86">
        <v>3111</v>
      </c>
      <c r="E102" s="53" t="s">
        <v>40</v>
      </c>
      <c r="F102" s="83">
        <v>0</v>
      </c>
      <c r="G102" s="59"/>
      <c r="H102" s="59">
        <v>95218.82</v>
      </c>
      <c r="I102" s="7" t="e">
        <f t="shared" si="29"/>
        <v>#DIV/0!</v>
      </c>
    </row>
    <row r="103" spans="2:9" ht="30" customHeight="1" x14ac:dyDescent="0.3">
      <c r="B103" s="84"/>
      <c r="C103" s="85"/>
      <c r="D103" s="86">
        <v>3114</v>
      </c>
      <c r="E103" s="53" t="s">
        <v>90</v>
      </c>
      <c r="F103" s="83"/>
      <c r="G103" s="83"/>
      <c r="H103" s="83">
        <v>12307.78</v>
      </c>
      <c r="I103" s="7"/>
    </row>
    <row r="104" spans="2:9" ht="30" customHeight="1" x14ac:dyDescent="0.3">
      <c r="B104" s="84"/>
      <c r="C104" s="85"/>
      <c r="D104" s="86">
        <v>3132</v>
      </c>
      <c r="E104" s="116" t="s">
        <v>163</v>
      </c>
      <c r="F104" s="83"/>
      <c r="G104" s="83"/>
      <c r="H104" s="83">
        <v>10990.05</v>
      </c>
      <c r="I104" s="7"/>
    </row>
    <row r="105" spans="2:9" ht="30" customHeight="1" x14ac:dyDescent="0.3">
      <c r="B105" s="84"/>
      <c r="C105" s="85">
        <v>32</v>
      </c>
      <c r="D105" s="86"/>
      <c r="E105" s="116" t="s">
        <v>11</v>
      </c>
      <c r="F105" s="83">
        <f>F106</f>
        <v>0</v>
      </c>
      <c r="G105" s="83">
        <f t="shared" ref="G105:H105" si="32">G106</f>
        <v>0</v>
      </c>
      <c r="H105" s="83">
        <f t="shared" si="32"/>
        <v>2614.23</v>
      </c>
      <c r="I105" s="7" t="e">
        <f t="shared" si="29"/>
        <v>#DIV/0!</v>
      </c>
    </row>
    <row r="106" spans="2:9" ht="30" customHeight="1" x14ac:dyDescent="0.3">
      <c r="B106" s="84"/>
      <c r="C106" s="85"/>
      <c r="D106" s="86">
        <v>3212</v>
      </c>
      <c r="E106" s="116" t="s">
        <v>164</v>
      </c>
      <c r="F106" s="83">
        <v>0</v>
      </c>
      <c r="G106" s="59"/>
      <c r="H106" s="59">
        <v>2614.23</v>
      </c>
      <c r="I106" s="7" t="e">
        <f t="shared" si="29"/>
        <v>#DIV/0!</v>
      </c>
    </row>
    <row r="109" spans="2:9" x14ac:dyDescent="0.3">
      <c r="B109" s="52"/>
      <c r="C109" s="52"/>
      <c r="D109" s="52"/>
      <c r="E109" s="52"/>
      <c r="F109" s="52"/>
      <c r="G109" s="52"/>
      <c r="H109" s="52"/>
      <c r="I109" s="52"/>
    </row>
    <row r="110" spans="2:9" x14ac:dyDescent="0.3">
      <c r="B110" s="52"/>
      <c r="C110" s="52"/>
      <c r="D110" s="52"/>
      <c r="E110" s="52"/>
      <c r="F110" s="52"/>
      <c r="G110" s="52"/>
      <c r="H110" s="52"/>
      <c r="I110" s="52"/>
    </row>
    <row r="111" spans="2:9" x14ac:dyDescent="0.3">
      <c r="B111" s="52"/>
      <c r="C111" s="52"/>
      <c r="D111" s="52"/>
      <c r="E111" s="52"/>
      <c r="F111" s="52"/>
      <c r="G111" s="52"/>
      <c r="H111" s="52"/>
      <c r="I111" s="52"/>
    </row>
  </sheetData>
  <mergeCells count="16">
    <mergeCell ref="B2:I2"/>
    <mergeCell ref="B21:D21"/>
    <mergeCell ref="B23:D23"/>
    <mergeCell ref="B22:D22"/>
    <mergeCell ref="B8:E8"/>
    <mergeCell ref="B9:E9"/>
    <mergeCell ref="B10:E10"/>
    <mergeCell ref="B4:I4"/>
    <mergeCell ref="B6:E6"/>
    <mergeCell ref="B7:E7"/>
    <mergeCell ref="B98:D98"/>
    <mergeCell ref="B97:D97"/>
    <mergeCell ref="B12:D12"/>
    <mergeCell ref="B13:D13"/>
    <mergeCell ref="B14:D14"/>
    <mergeCell ref="B67:D67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Vera Filipovic</cp:lastModifiedBy>
  <cp:lastPrinted>2024-08-02T06:56:47Z</cp:lastPrinted>
  <dcterms:created xsi:type="dcterms:W3CDTF">2022-08-12T12:51:27Z</dcterms:created>
  <dcterms:modified xsi:type="dcterms:W3CDTF">2024-08-02T07:05:06Z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