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SAŽETAK" sheetId="12" r:id="rId1"/>
    <sheet name="Račun prihoda i rashoda" sheetId="11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2" l="1"/>
  <c r="H7" i="8"/>
  <c r="H8" i="8"/>
  <c r="H6" i="8"/>
  <c r="G7" i="8"/>
  <c r="G8" i="8"/>
  <c r="G6" i="8"/>
  <c r="I10" i="7"/>
  <c r="L11" i="12"/>
  <c r="L12" i="12"/>
  <c r="L13" i="12"/>
  <c r="L10" i="12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" i="7"/>
  <c r="G13" i="7"/>
  <c r="G25" i="7"/>
  <c r="G26" i="7"/>
  <c r="G11" i="7"/>
  <c r="F14" i="7"/>
  <c r="G14" i="7"/>
  <c r="G19" i="7"/>
  <c r="F20" i="7"/>
  <c r="G20" i="7"/>
  <c r="F21" i="7"/>
  <c r="G21" i="7"/>
  <c r="F23" i="7"/>
  <c r="G23" i="7"/>
  <c r="H60" i="7"/>
  <c r="H59" i="7"/>
  <c r="F60" i="7"/>
  <c r="G60" i="7"/>
  <c r="L40" i="11" l="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I39" i="11"/>
  <c r="L39" i="11" s="1"/>
  <c r="H39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10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39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11" i="11"/>
  <c r="K12" i="11"/>
  <c r="K13" i="11"/>
  <c r="K14" i="11"/>
  <c r="K10" i="11"/>
  <c r="J15" i="12"/>
  <c r="I15" i="12"/>
  <c r="L15" i="12" s="1"/>
  <c r="H15" i="12"/>
  <c r="G15" i="12"/>
  <c r="K14" i="12"/>
  <c r="K13" i="12"/>
  <c r="J12" i="12"/>
  <c r="J16" i="12" s="1"/>
  <c r="I12" i="12"/>
  <c r="H12" i="12"/>
  <c r="G12" i="12"/>
  <c r="G16" i="12" s="1"/>
  <c r="K10" i="12"/>
  <c r="H61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2" i="5"/>
  <c r="H63" i="5"/>
  <c r="H64" i="5"/>
  <c r="H65" i="5"/>
  <c r="H6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7" i="5"/>
  <c r="G8" i="5"/>
  <c r="G6" i="5"/>
  <c r="I16" i="12" l="1"/>
  <c r="L16" i="12" s="1"/>
  <c r="H16" i="12"/>
  <c r="K16" i="12"/>
  <c r="K15" i="12"/>
  <c r="K12" i="12"/>
  <c r="G10" i="7" l="1"/>
  <c r="H10" i="7"/>
  <c r="G114" i="7" l="1"/>
  <c r="G113" i="7" s="1"/>
  <c r="H114" i="7"/>
  <c r="H113" i="7" s="1"/>
  <c r="F114" i="7"/>
  <c r="F113" i="7" s="1"/>
  <c r="G108" i="7"/>
  <c r="H108" i="7"/>
  <c r="H107" i="7" s="1"/>
  <c r="G111" i="7"/>
  <c r="H111" i="7"/>
  <c r="F111" i="7"/>
  <c r="F108" i="7"/>
  <c r="F107" i="7" s="1"/>
  <c r="F106" i="7" s="1"/>
  <c r="G104" i="7"/>
  <c r="H104" i="7"/>
  <c r="G102" i="7"/>
  <c r="H102" i="7"/>
  <c r="F104" i="7"/>
  <c r="F102" i="7"/>
  <c r="G98" i="7"/>
  <c r="G97" i="7" s="1"/>
  <c r="H98" i="7"/>
  <c r="H97" i="7" s="1"/>
  <c r="F98" i="7"/>
  <c r="F97" i="7" s="1"/>
  <c r="G93" i="7"/>
  <c r="G92" i="7" s="1"/>
  <c r="H93" i="7"/>
  <c r="H92" i="7" s="1"/>
  <c r="F93" i="7"/>
  <c r="F92" i="7" s="1"/>
  <c r="F91" i="7" l="1"/>
  <c r="H106" i="7"/>
  <c r="H91" i="7"/>
  <c r="G91" i="7"/>
  <c r="F101" i="7"/>
  <c r="F100" i="7" s="1"/>
  <c r="F90" i="7" s="1"/>
  <c r="F89" i="7" s="1"/>
  <c r="G107" i="7"/>
  <c r="G106" i="7" s="1"/>
  <c r="H101" i="7"/>
  <c r="H100" i="7" s="1"/>
  <c r="G101" i="7"/>
  <c r="G100" i="7" s="1"/>
  <c r="G73" i="7"/>
  <c r="G72" i="7" s="1"/>
  <c r="G71" i="7" s="1"/>
  <c r="H73" i="7"/>
  <c r="H72" i="7" s="1"/>
  <c r="H71" i="7" s="1"/>
  <c r="F73" i="7"/>
  <c r="F72" i="7" s="1"/>
  <c r="F71" i="7" s="1"/>
  <c r="G69" i="7"/>
  <c r="G68" i="7" s="1"/>
  <c r="H69" i="7"/>
  <c r="H68" i="7" s="1"/>
  <c r="F69" i="7"/>
  <c r="G87" i="7"/>
  <c r="G86" i="7" s="1"/>
  <c r="G85" i="7" s="1"/>
  <c r="H87" i="7"/>
  <c r="H86" i="7" s="1"/>
  <c r="H85" i="7" s="1"/>
  <c r="F87" i="7"/>
  <c r="F86" i="7" s="1"/>
  <c r="F85" i="7" s="1"/>
  <c r="G83" i="7"/>
  <c r="G82" i="7" s="1"/>
  <c r="G81" i="7" s="1"/>
  <c r="H83" i="7"/>
  <c r="H82" i="7" s="1"/>
  <c r="H81" i="7" s="1"/>
  <c r="F83" i="7"/>
  <c r="F82" i="7" s="1"/>
  <c r="F81" i="7" s="1"/>
  <c r="G79" i="7"/>
  <c r="G78" i="7" s="1"/>
  <c r="G77" i="7" s="1"/>
  <c r="H79" i="7"/>
  <c r="H78" i="7" s="1"/>
  <c r="H77" i="7" s="1"/>
  <c r="F79" i="7"/>
  <c r="F78" i="7" s="1"/>
  <c r="F77" i="7" s="1"/>
  <c r="G53" i="7"/>
  <c r="H53" i="7"/>
  <c r="F53" i="7"/>
  <c r="G55" i="7"/>
  <c r="H55" i="7"/>
  <c r="F55" i="7"/>
  <c r="G33" i="7"/>
  <c r="H33" i="7"/>
  <c r="F33" i="7"/>
  <c r="G28" i="7"/>
  <c r="H28" i="7"/>
  <c r="F28" i="7"/>
  <c r="F27" i="7" l="1"/>
  <c r="F26" i="7" s="1"/>
  <c r="H58" i="7"/>
  <c r="G90" i="7"/>
  <c r="G89" i="7" s="1"/>
  <c r="H90" i="7"/>
  <c r="H89" i="7" s="1"/>
  <c r="F59" i="7"/>
  <c r="F25" i="7" s="1"/>
  <c r="F13" i="7" s="1"/>
  <c r="G67" i="7"/>
  <c r="G59" i="7"/>
  <c r="G58" i="7" s="1"/>
  <c r="H67" i="7"/>
  <c r="F68" i="7"/>
  <c r="F67" i="7" s="1"/>
  <c r="H76" i="7"/>
  <c r="H75" i="7" s="1"/>
  <c r="G76" i="7"/>
  <c r="G75" i="7" s="1"/>
  <c r="F76" i="7"/>
  <c r="F75" i="7" s="1"/>
  <c r="G27" i="7"/>
  <c r="H27" i="7"/>
  <c r="H26" i="7" s="1"/>
  <c r="H25" i="7" s="1"/>
  <c r="F6" i="8"/>
  <c r="D7" i="8"/>
  <c r="D6" i="8" s="1"/>
  <c r="E7" i="8"/>
  <c r="E6" i="8" s="1"/>
  <c r="F7" i="8"/>
  <c r="C6" i="8"/>
  <c r="C7" i="8"/>
  <c r="J90" i="11"/>
  <c r="I90" i="11"/>
  <c r="H90" i="11"/>
  <c r="G90" i="11"/>
  <c r="J88" i="11"/>
  <c r="H88" i="11"/>
  <c r="G88" i="11"/>
  <c r="J84" i="11"/>
  <c r="J83" i="11" s="1"/>
  <c r="J82" i="11" s="1"/>
  <c r="I84" i="11"/>
  <c r="I83" i="11" s="1"/>
  <c r="H84" i="11"/>
  <c r="G84" i="11"/>
  <c r="G83" i="11" s="1"/>
  <c r="G82" i="11" s="1"/>
  <c r="J79" i="11"/>
  <c r="J78" i="11" s="1"/>
  <c r="I79" i="11"/>
  <c r="I78" i="11" s="1"/>
  <c r="H79" i="11"/>
  <c r="H78" i="11" s="1"/>
  <c r="G79" i="11"/>
  <c r="G78" i="11"/>
  <c r="J76" i="11"/>
  <c r="I76" i="11"/>
  <c r="H76" i="11"/>
  <c r="G76" i="11"/>
  <c r="J75" i="11"/>
  <c r="I75" i="11"/>
  <c r="H75" i="11"/>
  <c r="G75" i="11"/>
  <c r="J73" i="11"/>
  <c r="I73" i="11"/>
  <c r="H73" i="11"/>
  <c r="G73" i="11"/>
  <c r="J72" i="11"/>
  <c r="I72" i="11"/>
  <c r="H72" i="11"/>
  <c r="G72" i="11"/>
  <c r="J68" i="11"/>
  <c r="I68" i="11"/>
  <c r="H68" i="11"/>
  <c r="G68" i="11"/>
  <c r="J60" i="11"/>
  <c r="I60" i="11"/>
  <c r="I48" i="11" s="1"/>
  <c r="H60" i="11"/>
  <c r="G60" i="11"/>
  <c r="J53" i="11"/>
  <c r="I53" i="11"/>
  <c r="H53" i="11"/>
  <c r="G53" i="11"/>
  <c r="J49" i="11"/>
  <c r="I49" i="11"/>
  <c r="H49" i="11"/>
  <c r="G49" i="11"/>
  <c r="G48" i="11" s="1"/>
  <c r="J48" i="11"/>
  <c r="J46" i="11"/>
  <c r="I46" i="11"/>
  <c r="H46" i="11"/>
  <c r="G46" i="11"/>
  <c r="J42" i="11"/>
  <c r="I42" i="11"/>
  <c r="I41" i="11" s="1"/>
  <c r="H42" i="11"/>
  <c r="G42" i="11"/>
  <c r="G41" i="11" s="1"/>
  <c r="J41" i="11"/>
  <c r="H41" i="11"/>
  <c r="J32" i="11"/>
  <c r="I32" i="11"/>
  <c r="H32" i="11"/>
  <c r="G32" i="11"/>
  <c r="J31" i="11"/>
  <c r="I31" i="11"/>
  <c r="H31" i="11"/>
  <c r="G31" i="11"/>
  <c r="G30" i="11" s="1"/>
  <c r="J30" i="11"/>
  <c r="I30" i="11"/>
  <c r="H30" i="11"/>
  <c r="J27" i="11"/>
  <c r="J26" i="11" s="1"/>
  <c r="I27" i="11"/>
  <c r="I26" i="11" s="1"/>
  <c r="H27" i="11"/>
  <c r="H26" i="11" s="1"/>
  <c r="G27" i="11"/>
  <c r="G26" i="11" s="1"/>
  <c r="J23" i="11"/>
  <c r="I23" i="11"/>
  <c r="H23" i="11"/>
  <c r="G23" i="11"/>
  <c r="J21" i="11"/>
  <c r="J20" i="11" s="1"/>
  <c r="I21" i="11"/>
  <c r="I20" i="11" s="1"/>
  <c r="H21" i="11"/>
  <c r="H20" i="11" s="1"/>
  <c r="G21" i="11"/>
  <c r="G20" i="11"/>
  <c r="J18" i="11"/>
  <c r="I18" i="11"/>
  <c r="H18" i="11"/>
  <c r="G18" i="11"/>
  <c r="J17" i="11"/>
  <c r="I17" i="11"/>
  <c r="H17" i="11"/>
  <c r="G17" i="11"/>
  <c r="J15" i="11"/>
  <c r="I15" i="11"/>
  <c r="H15" i="11"/>
  <c r="G15" i="11"/>
  <c r="J13" i="11"/>
  <c r="I13" i="11"/>
  <c r="H13" i="11"/>
  <c r="G13" i="11"/>
  <c r="J12" i="11"/>
  <c r="I12" i="11"/>
  <c r="H12" i="11"/>
  <c r="G12" i="11"/>
  <c r="G11" i="11" s="1"/>
  <c r="G10" i="11" s="1"/>
  <c r="C50" i="5"/>
  <c r="F51" i="5"/>
  <c r="F50" i="5"/>
  <c r="F32" i="5" s="1"/>
  <c r="C51" i="5"/>
  <c r="C34" i="5"/>
  <c r="F34" i="5"/>
  <c r="F58" i="7" l="1"/>
  <c r="F11" i="7"/>
  <c r="F10" i="7" s="1"/>
  <c r="F19" i="7"/>
  <c r="G24" i="7"/>
  <c r="H24" i="7"/>
  <c r="I82" i="11"/>
  <c r="I40" i="11"/>
  <c r="I11" i="11"/>
  <c r="I10" i="11" s="1"/>
  <c r="H83" i="11"/>
  <c r="H82" i="11" s="1"/>
  <c r="H48" i="11"/>
  <c r="H40" i="11" s="1"/>
  <c r="H11" i="11"/>
  <c r="H10" i="11" s="1"/>
  <c r="J40" i="11"/>
  <c r="J39" i="11" s="1"/>
  <c r="J11" i="11"/>
  <c r="J10" i="11" s="1"/>
  <c r="G40" i="11"/>
  <c r="G39" i="11" s="1"/>
  <c r="F24" i="7" l="1"/>
  <c r="D62" i="5"/>
  <c r="D61" i="5" s="1"/>
  <c r="E62" i="5"/>
  <c r="F62" i="5"/>
  <c r="C62" i="5"/>
  <c r="C61" i="5" s="1"/>
  <c r="F61" i="5"/>
  <c r="E61" i="5"/>
  <c r="D57" i="5"/>
  <c r="D56" i="5" s="1"/>
  <c r="E57" i="5"/>
  <c r="E56" i="5" s="1"/>
  <c r="F57" i="5"/>
  <c r="C57" i="5"/>
  <c r="C56" i="5" s="1"/>
  <c r="F56" i="5"/>
  <c r="E51" i="5"/>
  <c r="E50" i="5" s="1"/>
  <c r="D51" i="5"/>
  <c r="D50" i="5" s="1"/>
  <c r="D46" i="5"/>
  <c r="D45" i="5" s="1"/>
  <c r="E46" i="5"/>
  <c r="E45" i="5" s="1"/>
  <c r="F46" i="5"/>
  <c r="F45" i="5" s="1"/>
  <c r="C46" i="5"/>
  <c r="C45" i="5" s="1"/>
  <c r="D42" i="5"/>
  <c r="E42" i="5"/>
  <c r="F42" i="5"/>
  <c r="C42" i="5"/>
  <c r="F33" i="5"/>
  <c r="C33" i="5"/>
  <c r="D34" i="5"/>
  <c r="D33" i="5" s="1"/>
  <c r="E34" i="5"/>
  <c r="E33" i="5" s="1"/>
  <c r="D28" i="5"/>
  <c r="D27" i="5" s="1"/>
  <c r="E28" i="5"/>
  <c r="E27" i="5" s="1"/>
  <c r="F28" i="5"/>
  <c r="F27" i="5" s="1"/>
  <c r="C28" i="5"/>
  <c r="C27" i="5" s="1"/>
  <c r="E32" i="5" l="1"/>
  <c r="D32" i="5"/>
  <c r="C32" i="5"/>
  <c r="D24" i="5"/>
  <c r="D23" i="5" s="1"/>
  <c r="E24" i="5"/>
  <c r="E23" i="5" s="1"/>
  <c r="F24" i="5"/>
  <c r="F23" i="5" s="1"/>
  <c r="C24" i="5"/>
  <c r="C23" i="5" s="1"/>
  <c r="D19" i="5"/>
  <c r="D18" i="5" s="1"/>
  <c r="E19" i="5"/>
  <c r="E18" i="5" s="1"/>
  <c r="F19" i="5"/>
  <c r="F18" i="5" s="1"/>
  <c r="C19" i="5"/>
  <c r="C18" i="5" s="1"/>
  <c r="F14" i="5"/>
  <c r="D15" i="5"/>
  <c r="D14" i="5" s="1"/>
  <c r="E15" i="5"/>
  <c r="E14" i="5" s="1"/>
  <c r="F15" i="5"/>
  <c r="C15" i="5"/>
  <c r="C14" i="5" s="1"/>
  <c r="D11" i="5"/>
  <c r="E11" i="5"/>
  <c r="F11" i="5"/>
  <c r="C11" i="5"/>
  <c r="D8" i="5" l="1"/>
  <c r="D7" i="5" s="1"/>
  <c r="D6" i="5" s="1"/>
  <c r="E8" i="5"/>
  <c r="E7" i="5" s="1"/>
  <c r="E6" i="5" s="1"/>
  <c r="F8" i="5"/>
  <c r="F7" i="5" s="1"/>
  <c r="F6" i="5" s="1"/>
  <c r="C8" i="5"/>
  <c r="C7" i="5" s="1"/>
  <c r="C6" i="5" s="1"/>
</calcChain>
</file>

<file path=xl/sharedStrings.xml><?xml version="1.0" encoding="utf-8"?>
<sst xmlns="http://schemas.openxmlformats.org/spreadsheetml/2006/main" count="405" uniqueCount="203">
  <si>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</si>
  <si>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</si>
  <si>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</si>
  <si>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</si>
  <si>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</si>
  <si>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</si>
  <si>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</si>
  <si>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</si>
  <si>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</si>
  <si>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</si>
  <si>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</si>
  <si>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</si>
  <si>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</si>
  <si>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</si>
  <si>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</si>
  <si>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</si>
  <si>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</si>
  <si>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</si>
  <si>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</si>
  <si>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</si>
  <si>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</si>
  <si>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</si>
  <si>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</si>
  <si>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</si>
  <si>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</si>
  <si>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</si>
  <si>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</si>
  <si>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</si>
  <si>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 xml:space="preserve">OSTVARENJE/ IZVRŠENJE 
1.-6.2022. 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</si>
  <si>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</si>
  <si>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</si>
  <si>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</si>
  <si>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</si>
  <si>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</si>
  <si>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</si>
  <si>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</si>
  <si>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</si>
  <si>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</si>
  <si>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</si>
  <si>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</si>
  <si>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</si>
  <si>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</si>
  <si>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</si>
  <si>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</si>
  <si>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</si>
  <si>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</si>
  <si>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</si>
  <si>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</si>
  <si>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</si>
  <si>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</si>
  <si>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</si>
  <si>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</si>
  <si>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</si>
  <si>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</si>
  <si>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</si>
  <si>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</si>
  <si>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</si>
  <si>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</si>
  <si>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</si>
  <si>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</si>
  <si>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</si>
  <si>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</si>
  <si>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</si>
  <si>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</si>
  <si>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</si>
  <si>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</si>
  <si>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</si>
  <si>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</si>
  <si>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</si>
  <si>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</si>
  <si>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</si>
  <si>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</si>
  <si>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</si>
  <si>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</si>
  <si>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OSTVARENJE/IZVRŠENJE 
2022. </t>
  </si>
  <si>
    <t xml:space="preserve">OSTVARENJE/IZVRŠENJE 
2023. </t>
  </si>
  <si>
    <t>IZVORNI PLAN 
2023.</t>
  </si>
  <si>
    <t>TEKUĆI PLAN 
2023.</t>
  </si>
  <si>
    <t xml:space="preserve">OSTVARENJE/ IZVRŠENJE 
2022. </t>
  </si>
  <si>
    <t xml:space="preserve">OSTVARENJE/ IZVRŠENJE 
2023. </t>
  </si>
  <si>
    <t>Pomoći od izvanproračunskih korisnika</t>
  </si>
  <si>
    <t>Tekuće pomoći od izvanproračunskih korisnika</t>
  </si>
  <si>
    <t>Prijenosi između prpračunskih korisnika</t>
  </si>
  <si>
    <t>Kapitalni prijenosi između proračunskih korisnika</t>
  </si>
  <si>
    <t xml:space="preserve"> Prihodi od upravnih i administrativnih pristojbi, pristojbi po posebnim propisimai naknada</t>
  </si>
  <si>
    <t>Prihodi po posebnim propisima</t>
  </si>
  <si>
    <t>Ostali nespomenuti prihodi</t>
  </si>
  <si>
    <t>Prihodi od pruženih usluga</t>
  </si>
  <si>
    <t xml:space="preserve">Donacija od pravnih i fizičkih osoba izvan općeg proračuna </t>
  </si>
  <si>
    <t>Tekuće donacije</t>
  </si>
  <si>
    <t>Kapitalne donacije</t>
  </si>
  <si>
    <t>Prihodi iz nadležnog proračuna</t>
  </si>
  <si>
    <t>Prihodi iz nadležnog proračuna za financiranje redovne djelatnosti proračunskih korisnika</t>
  </si>
  <si>
    <t>Prihodi iz nadležnog prračuna za financiranje redovne djelatnosti</t>
  </si>
  <si>
    <t>Prihodi iz nadležnog prračuna za financiranje rashoda za nabavu nefinancijske imovine</t>
  </si>
  <si>
    <t>IZVORNI PLAN
2023.</t>
  </si>
  <si>
    <t>TEKUĆI PLAN
 2023.</t>
  </si>
  <si>
    <t>Plaće za posebne uvjete rada</t>
  </si>
  <si>
    <t>Ostali rashodi za zaposlene</t>
  </si>
  <si>
    <t>Doprinosi na plaće</t>
  </si>
  <si>
    <t>Doprinosi za mirovinsko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</si>
  <si>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</si>
  <si>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</si>
  <si>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</si>
  <si>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</si>
  <si>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</si>
  <si>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</si>
  <si>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</si>
  <si>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</si>
  <si>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</si>
  <si>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</si>
  <si>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</si>
  <si>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</si>
  <si>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</si>
  <si>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</si>
  <si>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</si>
  <si>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</si>
  <si>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Ostale usluge</t>
  </si>
  <si>
    <t>Ostali nespomenuti rashodi poslovanja</t>
  </si>
  <si>
    <t>Naknade za rad predstavničkih i izvršnih tijela</t>
  </si>
  <si>
    <t>Premije osiguranja</t>
  </si>
  <si>
    <t>Pristojbe i naknade</t>
  </si>
  <si>
    <t>Financijski rashodi</t>
  </si>
  <si>
    <t>Ostali financijski rashodi</t>
  </si>
  <si>
    <t>Bankarske usluge i platni promet</t>
  </si>
  <si>
    <t>Prijenosi između proračun.korisnika istog proračuna</t>
  </si>
  <si>
    <t>Tekući prijenosi između pror.korisnika istog proračuna</t>
  </si>
  <si>
    <t>Pomoći dane u inozemstvu i unutar općeg proračuna</t>
  </si>
  <si>
    <t>Naknade građanima i kućanstvima na temelju 
osiguranja i druge naknade</t>
  </si>
  <si>
    <t>Ostale naknade građanima i kućanstvima iz prpračuna</t>
  </si>
  <si>
    <t>Naknade građanima i kućanstvima u novcu</t>
  </si>
  <si>
    <t>Naknade građanima i kućanstvima u naravi</t>
  </si>
  <si>
    <t>Rashodi za nabavu proizvedene dugotrajne imovine</t>
  </si>
  <si>
    <t>Postrojenja i oprema</t>
  </si>
  <si>
    <t>Uredska oprema i namještaj</t>
  </si>
  <si>
    <t>Komunikacijska oprema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</si>
  <si>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</si>
  <si>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</si>
  <si>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</si>
  <si>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</si>
  <si>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postrojenjima i opreme</t>
  </si>
  <si>
    <t>67 Prihodi za financiranje rashoda poslovanja</t>
  </si>
  <si>
    <t>66 Ostali prihodi</t>
  </si>
  <si>
    <t>4 Prihodi za posebne namjene</t>
  </si>
  <si>
    <t>43 Prihodi za posebne namjene</t>
  </si>
  <si>
    <t>5 Ostale pomoći</t>
  </si>
  <si>
    <t>52 Ostale pomoći</t>
  </si>
  <si>
    <t>63 Pomoći iz inozemstva i od subjekata unutar općeg proračuna</t>
  </si>
  <si>
    <t>61 Donacije</t>
  </si>
  <si>
    <t>65 Prihodi od administ.pristojbi po posebnim propisima</t>
  </si>
  <si>
    <t>31 Rashodi za zaposlene</t>
  </si>
  <si>
    <t>32 Materijalni rashodi</t>
  </si>
  <si>
    <t>34 Financijski rashodi</t>
  </si>
  <si>
    <t xml:space="preserve">37 Naknade građanima i kućanstvima </t>
  </si>
  <si>
    <t xml:space="preserve">45 Rashodi za dodatna ulaganja </t>
  </si>
  <si>
    <t>42 Rashodi za nabavu nefin.imovine</t>
  </si>
  <si>
    <t>6 Donacije</t>
  </si>
  <si>
    <t xml:space="preserve">  36 Pomoći dane u inoz.i unutar općeg pror.</t>
  </si>
  <si>
    <t>10 Socijalna zaštita</t>
  </si>
  <si>
    <t>107 Socijalna pomoć stanovništvu koje nije obuhvaćeno socijalnim programima</t>
  </si>
  <si>
    <t>109 Aktivnosti socijalne zaštite koje nisu 
drugdje svrstane</t>
  </si>
  <si>
    <t xml:space="preserve"> IZVRŠENJE 
2022. </t>
  </si>
  <si>
    <t>IZVORNI PLAN 2023.</t>
  </si>
  <si>
    <t>TEKUĆI PLAN 2023.</t>
  </si>
  <si>
    <t xml:space="preserve"> IZVRŠENJE 
2023. </t>
  </si>
  <si>
    <t xml:space="preserve">Razdjel: 086 Ministarstvo rada, mirovinskoga sustava, obitelji i socijalne politike     </t>
  </si>
  <si>
    <t>Glava: 60 Proračunski korisnici u socijalnoj skrbi</t>
  </si>
  <si>
    <t>Ustanova: 410 Centar za pružanje usluga u zajednici Zagreb-Dugave</t>
  </si>
  <si>
    <t>UKUPNI RASHODI</t>
  </si>
  <si>
    <t>Skrb za socijalno osjetljive skupine</t>
  </si>
  <si>
    <t>A 734190</t>
  </si>
  <si>
    <t>Skrb za djecu i mladež s poremećajima u ponašanju</t>
  </si>
  <si>
    <t>IF 11</t>
  </si>
  <si>
    <t>Proračunski rashodi</t>
  </si>
  <si>
    <t>Doprinosi za zdravstveno osiguranje</t>
  </si>
  <si>
    <t>Naknada za prijevoz, za rad na terenu i odvojeni život</t>
  </si>
  <si>
    <t>Materijal i sdijelovi za tekuće i investicijsko održavanje</t>
  </si>
  <si>
    <t>Sitni inventar i auto gume</t>
  </si>
  <si>
    <t>Naknade građanima i kućanstvima na temelju osiguranja i druge naknade</t>
  </si>
  <si>
    <t>Podizanje kvalitete i dostupnosti socijalne usluge</t>
  </si>
  <si>
    <t>K 618350</t>
  </si>
  <si>
    <t>Poboljšanje infrastrukture u sustavu soc.skrbi</t>
  </si>
  <si>
    <t>Dodatna ulaganja na postrojenjima i opremi</t>
  </si>
  <si>
    <t>K 790014</t>
  </si>
  <si>
    <t>Sufinanciranje energetske obnove zgrada u sustavu socijalne skrbi</t>
  </si>
  <si>
    <t>K 792000</t>
  </si>
  <si>
    <t>Obnova voznog parka u sustavu soc.skrbi</t>
  </si>
  <si>
    <t>IF 43</t>
  </si>
  <si>
    <t>Ostali rashodi za posebne namjene</t>
  </si>
  <si>
    <t>K 618391</t>
  </si>
  <si>
    <t>A 797010</t>
  </si>
  <si>
    <t>IF 31</t>
  </si>
  <si>
    <t>Vlastiti rashodi</t>
  </si>
  <si>
    <t>Skrb za djecu i mladež s poremećajima u ponašanju (ostali izvori financiranja)</t>
  </si>
  <si>
    <t>IF 52</t>
  </si>
  <si>
    <t>IF 61</t>
  </si>
  <si>
    <t>Ostale pomoći</t>
  </si>
  <si>
    <t>Donacije</t>
  </si>
  <si>
    <t>Hitne intervencije u sustavu socijalne skrbi</t>
  </si>
  <si>
    <t>II.  POSEBNI DIO</t>
  </si>
  <si>
    <t>GODIŠNJI IZVJEŠTAJ O IZVRŠENJU FINANCIJSKOG PLANA CENTRA ZA PRUŽANJE USLUGA U ZAJEDNICI ZAGREB-DUGAVE
ZA 2023. GODINE</t>
  </si>
  <si>
    <t>Ravnatelj:</t>
  </si>
  <si>
    <t>Božo Vrkljan dipl.soc.radnik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</si>
</sst>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9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7" fillId="3" borderId="3" xfId="0" applyNumberFormat="1" applyFont="1" applyFill="1" applyBorder="1" applyAlignment="1" applyProtection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4" fontId="8" fillId="0" borderId="3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>
      <alignment horizontal="right"/>
    </xf>
    <xf numFmtId="4" fontId="8" fillId="3" borderId="3" xfId="0" applyNumberFormat="1" applyFont="1" applyFill="1" applyBorder="1" applyAlignment="1" applyProtection="1">
      <alignment vertical="center"/>
    </xf>
    <xf numFmtId="4" fontId="0" fillId="0" borderId="0" xfId="0" applyNumberFormat="1"/>
    <xf numFmtId="4" fontId="6" fillId="0" borderId="3" xfId="0" applyNumberFormat="1" applyFont="1" applyBorder="1" applyAlignment="1">
      <alignment horizontal="right"/>
    </xf>
    <xf numFmtId="4" fontId="8" fillId="3" borderId="3" xfId="0" applyNumberFormat="1" applyFont="1" applyFill="1" applyBorder="1" applyAlignment="1" applyProtection="1">
      <alignment vertical="center" wrapText="1"/>
    </xf>
    <xf numFmtId="4" fontId="3" fillId="0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/>
    <xf numFmtId="4" fontId="20" fillId="0" borderId="3" xfId="0" applyNumberFormat="1" applyFont="1" applyBorder="1"/>
    <xf numFmtId="0" fontId="20" fillId="0" borderId="3" xfId="0" applyFont="1" applyBorder="1"/>
    <xf numFmtId="0" fontId="20" fillId="0" borderId="0" xfId="0" applyFont="1"/>
    <xf numFmtId="0" fontId="21" fillId="2" borderId="3" xfId="0" quotePrefix="1" applyFont="1" applyFill="1" applyBorder="1" applyAlignment="1">
      <alignment horizontal="left" vertical="center"/>
    </xf>
    <xf numFmtId="0" fontId="1" fillId="0" borderId="0" xfId="0" applyFont="1"/>
    <xf numFmtId="4" fontId="8" fillId="2" borderId="3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4" fontId="10" fillId="2" borderId="3" xfId="0" applyNumberFormat="1" applyFont="1" applyFill="1" applyBorder="1" applyAlignment="1" applyProtection="1">
      <alignment vertical="center" wrapText="1"/>
    </xf>
    <xf numFmtId="0" fontId="22" fillId="0" borderId="3" xfId="0" applyFont="1" applyBorder="1" applyAlignment="1">
      <alignment vertical="top" wrapText="1"/>
    </xf>
    <xf numFmtId="4" fontId="22" fillId="0" borderId="3" xfId="0" applyNumberFormat="1" applyFont="1" applyBorder="1" applyAlignment="1">
      <alignment vertical="top" wrapText="1"/>
    </xf>
    <xf numFmtId="0" fontId="0" fillId="0" borderId="0" xfId="0" applyBorder="1"/>
    <xf numFmtId="0" fontId="20" fillId="0" borderId="0" xfId="0" applyFont="1" applyBorder="1"/>
    <xf numFmtId="4" fontId="20" fillId="0" borderId="0" xfId="0" applyNumberFormat="1" applyFont="1" applyBorder="1"/>
    <xf numFmtId="0" fontId="9" fillId="2" borderId="6" xfId="0" applyNumberFormat="1" applyFont="1" applyFill="1" applyBorder="1" applyAlignment="1" applyProtection="1">
      <alignment horizontal="left" vertical="center" wrapText="1"/>
    </xf>
    <xf numFmtId="4" fontId="3" fillId="2" borderId="6" xfId="0" applyNumberFormat="1" applyFont="1" applyFill="1" applyBorder="1" applyAlignment="1">
      <alignment horizontal="right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2" borderId="4" xfId="0" applyNumberFormat="1" applyFont="1" applyFill="1" applyBorder="1" applyAlignment="1" applyProtection="1">
      <alignment horizontal="center" vertical="center" wrapText="1"/>
    </xf>
    <xf numFmtId="4" fontId="24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1" fontId="1" fillId="0" borderId="3" xfId="0" applyNumberFormat="1" applyFont="1" applyBorder="1"/>
    <xf numFmtId="0" fontId="22" fillId="0" borderId="0" xfId="0" applyFont="1" applyAlignment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" fontId="20" fillId="0" borderId="3" xfId="0" applyNumberFormat="1" applyFont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 applyProtection="1">
      <alignment horizontal="right" vertical="center" wrapText="1"/>
    </xf>
    <xf numFmtId="3" fontId="6" fillId="3" borderId="4" xfId="0" applyNumberFormat="1" applyFont="1" applyFill="1" applyBorder="1" applyAlignment="1" applyProtection="1">
      <alignment horizontal="right" vertical="center" wrapText="1"/>
    </xf>
    <xf numFmtId="1" fontId="0" fillId="0" borderId="3" xfId="0" applyNumberFormat="1" applyBorder="1"/>
    <xf numFmtId="0" fontId="25" fillId="0" borderId="0" xfId="0" applyFont="1" applyAlignment="1">
      <alignment horizontal="center" vertical="center" wrapText="1"/>
    </xf>
    <xf numFmtId="0" fontId="12" fillId="0" borderId="0" xfId="0" applyFont="1"/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0"/>
  <sheetViews>
    <sheetView tabSelected="1" topLeftCell="B1" workbookViewId="0">
      <selection activeCell="B3" sqref="B3:L3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31" t="s">
        <v>200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31"/>
    </row>
    <row r="2" spans="2:13" ht="18" customHeight="1" x14ac:dyDescent="0.3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15.75" customHeight="1" x14ac:dyDescent="0.3">
      <c r="B3" s="131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30"/>
    </row>
    <row r="4" spans="2:13" ht="17.399999999999999" x14ac:dyDescent="0.3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4"/>
    </row>
    <row r="5" spans="2:13" ht="18" customHeight="1" x14ac:dyDescent="0.3">
      <c r="B5" s="131" t="s">
        <v>65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29"/>
    </row>
    <row r="6" spans="2:13" ht="18" customHeight="1" x14ac:dyDescent="0.3"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29"/>
    </row>
    <row r="7" spans="2:13" ht="18" customHeight="1" x14ac:dyDescent="0.3">
      <c r="B7" s="132" t="s">
        <v>73</v>
      </c>
      <c r="C7" s="132"/>
      <c r="D7" s="132"/>
      <c r="E7" s="132"/>
      <c r="F7" s="132"/>
      <c r="G7" s="5"/>
      <c r="H7" s="6"/>
      <c r="I7" s="6"/>
      <c r="J7" s="6"/>
      <c r="K7" s="36"/>
      <c r="L7" s="36"/>
    </row>
    <row r="8" spans="2:13" ht="26.4" x14ac:dyDescent="0.3">
      <c r="B8" s="133" t="s">
        <v>7</v>
      </c>
      <c r="C8" s="133"/>
      <c r="D8" s="133"/>
      <c r="E8" s="133"/>
      <c r="F8" s="133"/>
      <c r="G8" s="33" t="s">
        <v>74</v>
      </c>
      <c r="H8" s="33" t="s">
        <v>76</v>
      </c>
      <c r="I8" s="33" t="s">
        <v>77</v>
      </c>
      <c r="J8" s="33" t="s">
        <v>75</v>
      </c>
      <c r="K8" s="33" t="s">
        <v>30</v>
      </c>
      <c r="L8" s="33" t="s">
        <v>62</v>
      </c>
    </row>
    <row r="9" spans="2:13" x14ac:dyDescent="0.3">
      <c r="B9" s="129">
        <v>1</v>
      </c>
      <c r="C9" s="129"/>
      <c r="D9" s="129"/>
      <c r="E9" s="129"/>
      <c r="F9" s="130"/>
      <c r="G9" s="39">
        <v>2</v>
      </c>
      <c r="H9" s="38">
        <v>3</v>
      </c>
      <c r="I9" s="38">
        <v>4</v>
      </c>
      <c r="J9" s="38">
        <v>5</v>
      </c>
      <c r="K9" s="38" t="s">
        <v>44</v>
      </c>
      <c r="L9" s="38" t="s">
        <v>45</v>
      </c>
    </row>
    <row r="10" spans="2:13" x14ac:dyDescent="0.3">
      <c r="B10" s="121" t="s">
        <v>32</v>
      </c>
      <c r="C10" s="122"/>
      <c r="D10" s="122"/>
      <c r="E10" s="122"/>
      <c r="F10" s="123"/>
      <c r="G10" s="57">
        <v>2926094.52</v>
      </c>
      <c r="H10" s="58">
        <v>3191674</v>
      </c>
      <c r="I10" s="58">
        <v>3398880</v>
      </c>
      <c r="J10" s="63">
        <v>3457808.2</v>
      </c>
      <c r="K10" s="22">
        <f>J10/G10*100</f>
        <v>118.17144580825092</v>
      </c>
      <c r="L10" s="22">
        <f>J10/I10*100</f>
        <v>101.73375347173189</v>
      </c>
    </row>
    <row r="11" spans="2:13" x14ac:dyDescent="0.3">
      <c r="B11" s="124" t="s">
        <v>31</v>
      </c>
      <c r="C11" s="123"/>
      <c r="D11" s="123"/>
      <c r="E11" s="123"/>
      <c r="F11" s="123"/>
      <c r="G11" s="57">
        <v>0</v>
      </c>
      <c r="H11" s="58">
        <v>0</v>
      </c>
      <c r="I11" s="58">
        <v>0</v>
      </c>
      <c r="J11" s="58">
        <v>0</v>
      </c>
      <c r="K11" s="22">
        <v>0</v>
      </c>
      <c r="L11" s="22" t="e">
        <f t="shared" ref="L11:L16" si="0">J11/I11*100</f>
        <v>#DIV/0!</v>
      </c>
    </row>
    <row r="12" spans="2:13" x14ac:dyDescent="0.3">
      <c r="B12" s="125" t="s">
        <v>0</v>
      </c>
      <c r="C12" s="126"/>
      <c r="D12" s="126"/>
      <c r="E12" s="126"/>
      <c r="F12" s="127"/>
      <c r="G12" s="59">
        <f>G10+G11</f>
        <v>2926094.52</v>
      </c>
      <c r="H12" s="59">
        <f t="shared" ref="H12:J12" si="1">H10+H11</f>
        <v>3191674</v>
      </c>
      <c r="I12" s="59">
        <f t="shared" si="1"/>
        <v>3398880</v>
      </c>
      <c r="J12" s="59">
        <f t="shared" si="1"/>
        <v>3457808.2</v>
      </c>
      <c r="K12" s="22">
        <f t="shared" ref="K12:K16" si="2">J12/G12*100</f>
        <v>118.17144580825092</v>
      </c>
      <c r="L12" s="22">
        <f t="shared" si="0"/>
        <v>101.73375347173189</v>
      </c>
    </row>
    <row r="13" spans="2:13" x14ac:dyDescent="0.3">
      <c r="B13" s="128" t="s">
        <v>33</v>
      </c>
      <c r="C13" s="122"/>
      <c r="D13" s="122"/>
      <c r="E13" s="122"/>
      <c r="F13" s="122"/>
      <c r="G13" s="57">
        <v>2874496.15</v>
      </c>
      <c r="H13" s="58">
        <v>3191674</v>
      </c>
      <c r="I13" s="58">
        <v>3398880</v>
      </c>
      <c r="J13" s="58">
        <v>3337482.63</v>
      </c>
      <c r="K13" s="22">
        <f t="shared" si="2"/>
        <v>116.10670029945945</v>
      </c>
      <c r="L13" s="22">
        <f t="shared" si="0"/>
        <v>98.193599950571951</v>
      </c>
    </row>
    <row r="14" spans="2:13" x14ac:dyDescent="0.3">
      <c r="B14" s="134" t="s">
        <v>34</v>
      </c>
      <c r="C14" s="123"/>
      <c r="D14" s="123"/>
      <c r="E14" s="123"/>
      <c r="F14" s="123"/>
      <c r="G14" s="60">
        <v>35158.949999999997</v>
      </c>
      <c r="H14" s="61"/>
      <c r="I14" s="61">
        <v>0</v>
      </c>
      <c r="J14" s="61">
        <v>111742.45</v>
      </c>
      <c r="K14" s="22">
        <f t="shared" si="2"/>
        <v>317.82078247501704</v>
      </c>
      <c r="L14" s="22" t="e">
        <f>J14/I14*100</f>
        <v>#DIV/0!</v>
      </c>
    </row>
    <row r="15" spans="2:13" x14ac:dyDescent="0.3">
      <c r="B15" s="24" t="s">
        <v>1</v>
      </c>
      <c r="C15" s="110"/>
      <c r="D15" s="110"/>
      <c r="E15" s="110"/>
      <c r="F15" s="110"/>
      <c r="G15" s="59">
        <f>G13+G14</f>
        <v>2909655.1</v>
      </c>
      <c r="H15" s="59">
        <f t="shared" ref="H15:J15" si="3">H13+H14</f>
        <v>3191674</v>
      </c>
      <c r="I15" s="59">
        <f t="shared" si="3"/>
        <v>3398880</v>
      </c>
      <c r="J15" s="59">
        <f t="shared" si="3"/>
        <v>3449225.08</v>
      </c>
      <c r="K15" s="22">
        <f t="shared" si="2"/>
        <v>118.54412160396606</v>
      </c>
      <c r="L15" s="22">
        <f t="shared" si="0"/>
        <v>101.48122558019112</v>
      </c>
    </row>
    <row r="16" spans="2:13" x14ac:dyDescent="0.3">
      <c r="B16" s="139" t="s">
        <v>2</v>
      </c>
      <c r="C16" s="126"/>
      <c r="D16" s="126"/>
      <c r="E16" s="126"/>
      <c r="F16" s="126"/>
      <c r="G16" s="62">
        <f>G12-G15</f>
        <v>16439.419999999925</v>
      </c>
      <c r="H16" s="62">
        <f t="shared" ref="H16:J16" si="4">H12-H15</f>
        <v>0</v>
      </c>
      <c r="I16" s="62">
        <f t="shared" si="4"/>
        <v>0</v>
      </c>
      <c r="J16" s="62">
        <f t="shared" si="4"/>
        <v>8583.1200000001118</v>
      </c>
      <c r="K16" s="22">
        <f t="shared" si="2"/>
        <v>52.21060110393281</v>
      </c>
      <c r="L16" s="22" t="e">
        <f t="shared" si="0"/>
        <v>#DIV/0!</v>
      </c>
    </row>
    <row r="17" spans="1:49" ht="17.399999999999999" x14ac:dyDescent="0.3">
      <c r="B17" s="18"/>
      <c r="C17" s="17"/>
      <c r="D17" s="17"/>
      <c r="E17" s="17"/>
      <c r="F17" s="17"/>
      <c r="G17" s="17"/>
      <c r="H17" s="17"/>
      <c r="I17" s="17"/>
      <c r="J17" s="17"/>
      <c r="K17" s="1"/>
      <c r="L17" s="1"/>
      <c r="M17" s="1"/>
    </row>
    <row r="18" spans="1:49" ht="18" customHeight="1" x14ac:dyDescent="0.3">
      <c r="B18" s="132" t="s">
        <v>70</v>
      </c>
      <c r="C18" s="132"/>
      <c r="D18" s="132"/>
      <c r="E18" s="132"/>
      <c r="F18" s="132"/>
      <c r="G18" s="17"/>
      <c r="H18" s="17"/>
      <c r="I18" s="17"/>
      <c r="J18" s="17"/>
      <c r="K18" s="1"/>
      <c r="L18" s="1"/>
      <c r="M18" s="1"/>
    </row>
    <row r="19" spans="1:49" ht="26.4" x14ac:dyDescent="0.3">
      <c r="B19" s="133" t="s">
        <v>7</v>
      </c>
      <c r="C19" s="133"/>
      <c r="D19" s="133"/>
      <c r="E19" s="133"/>
      <c r="F19" s="133"/>
      <c r="G19" s="33" t="s">
        <v>74</v>
      </c>
      <c r="H19" s="33" t="s">
        <v>76</v>
      </c>
      <c r="I19" s="33" t="s">
        <v>77</v>
      </c>
      <c r="J19" s="2" t="s">
        <v>75</v>
      </c>
      <c r="K19" s="2" t="s">
        <v>30</v>
      </c>
      <c r="L19" s="2" t="s">
        <v>62</v>
      </c>
    </row>
    <row r="20" spans="1:49" x14ac:dyDescent="0.3">
      <c r="B20" s="140">
        <v>1</v>
      </c>
      <c r="C20" s="141"/>
      <c r="D20" s="141"/>
      <c r="E20" s="141"/>
      <c r="F20" s="141"/>
      <c r="G20" s="40">
        <v>2</v>
      </c>
      <c r="H20" s="38">
        <v>3</v>
      </c>
      <c r="I20" s="38">
        <v>4</v>
      </c>
      <c r="J20" s="38">
        <v>5</v>
      </c>
      <c r="K20" s="38" t="s">
        <v>44</v>
      </c>
      <c r="L20" s="38" t="s">
        <v>45</v>
      </c>
    </row>
    <row r="21" spans="1:49" ht="15.75" customHeight="1" x14ac:dyDescent="0.3">
      <c r="B21" s="121" t="s">
        <v>35</v>
      </c>
      <c r="C21" s="142"/>
      <c r="D21" s="142"/>
      <c r="E21" s="142"/>
      <c r="F21" s="142"/>
      <c r="G21" s="34"/>
      <c r="H21" s="23"/>
      <c r="I21" s="23"/>
      <c r="J21" s="23"/>
      <c r="K21" s="23"/>
      <c r="L21" s="23"/>
    </row>
    <row r="22" spans="1:49" x14ac:dyDescent="0.3">
      <c r="B22" s="121" t="s">
        <v>36</v>
      </c>
      <c r="C22" s="122"/>
      <c r="D22" s="122"/>
      <c r="E22" s="122"/>
      <c r="F22" s="122"/>
      <c r="G22" s="32"/>
      <c r="H22" s="23"/>
      <c r="I22" s="23"/>
      <c r="J22" s="23"/>
      <c r="K22" s="23"/>
      <c r="L22" s="23"/>
    </row>
    <row r="23" spans="1:49" ht="15" customHeight="1" x14ac:dyDescent="0.3">
      <c r="B23" s="135" t="s">
        <v>63</v>
      </c>
      <c r="C23" s="136"/>
      <c r="D23" s="136"/>
      <c r="E23" s="136"/>
      <c r="F23" s="137"/>
      <c r="G23" s="42"/>
      <c r="H23" s="43"/>
      <c r="I23" s="43"/>
      <c r="J23" s="43"/>
      <c r="K23" s="43"/>
      <c r="L23" s="43"/>
    </row>
    <row r="24" spans="1:49" s="44" customFormat="1" ht="15" customHeight="1" x14ac:dyDescent="0.3">
      <c r="A24"/>
      <c r="B24" s="121" t="s">
        <v>16</v>
      </c>
      <c r="C24" s="122"/>
      <c r="D24" s="122"/>
      <c r="E24" s="122"/>
      <c r="F24" s="122"/>
      <c r="G24" s="32"/>
      <c r="I24" s="23"/>
      <c r="J24" s="23"/>
      <c r="K24" s="23"/>
      <c r="L24" s="2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4" customFormat="1" ht="15" customHeight="1" x14ac:dyDescent="0.3">
      <c r="A25"/>
      <c r="B25" s="121" t="s">
        <v>69</v>
      </c>
      <c r="C25" s="122"/>
      <c r="D25" s="122"/>
      <c r="E25" s="122"/>
      <c r="F25" s="122"/>
      <c r="G25" s="32"/>
      <c r="H25" s="23"/>
      <c r="I25" s="23"/>
      <c r="J25" s="23"/>
      <c r="K25" s="23"/>
      <c r="L25" s="2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6" customFormat="1" x14ac:dyDescent="0.3">
      <c r="A26" s="54"/>
      <c r="B26" s="135" t="s">
        <v>71</v>
      </c>
      <c r="C26" s="136"/>
      <c r="D26" s="136"/>
      <c r="E26" s="136"/>
      <c r="F26" s="137"/>
      <c r="G26" s="42"/>
      <c r="H26" s="55"/>
      <c r="I26" s="55"/>
      <c r="J26" s="55"/>
      <c r="K26" s="55"/>
      <c r="L26" s="55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</row>
    <row r="27" spans="1:49" ht="15.6" x14ac:dyDescent="0.3">
      <c r="B27" s="138" t="s">
        <v>72</v>
      </c>
      <c r="C27" s="138"/>
      <c r="D27" s="138"/>
      <c r="E27" s="138"/>
      <c r="F27" s="138"/>
      <c r="G27" s="45"/>
      <c r="H27" s="46"/>
      <c r="I27" s="46"/>
      <c r="J27" s="46"/>
      <c r="K27" s="46"/>
      <c r="L27" s="46"/>
    </row>
    <row r="29" spans="1:49" ht="15.6" x14ac:dyDescent="0.3">
      <c r="B29" s="41"/>
      <c r="C29" s="41"/>
      <c r="D29" s="41"/>
      <c r="E29" s="41"/>
      <c r="F29" s="41"/>
      <c r="G29" s="41"/>
      <c r="H29" s="41"/>
      <c r="I29" s="41"/>
      <c r="J29" s="119" t="s">
        <v>201</v>
      </c>
      <c r="K29" s="41"/>
      <c r="L29" s="41"/>
    </row>
    <row r="30" spans="1:49" ht="15.6" x14ac:dyDescent="0.3">
      <c r="J30" s="120" t="s">
        <v>202</v>
      </c>
    </row>
  </sheetData>
  <mergeCells count="22">
    <mergeCell ref="B14:F14"/>
    <mergeCell ref="B24:F24"/>
    <mergeCell ref="B25:F25"/>
    <mergeCell ref="B26:F26"/>
    <mergeCell ref="B27:F27"/>
    <mergeCell ref="B23:F23"/>
    <mergeCell ref="B22:F22"/>
    <mergeCell ref="B16:F16"/>
    <mergeCell ref="B18:F18"/>
    <mergeCell ref="B19:F19"/>
    <mergeCell ref="B20:F20"/>
    <mergeCell ref="B21:F21"/>
    <mergeCell ref="B1:L1"/>
    <mergeCell ref="B3:L3"/>
    <mergeCell ref="B5:L5"/>
    <mergeCell ref="B7:F7"/>
    <mergeCell ref="B8:F8"/>
    <mergeCell ref="B10:F10"/>
    <mergeCell ref="B11:F11"/>
    <mergeCell ref="B12:F12"/>
    <mergeCell ref="B13:F13"/>
    <mergeCell ref="B9:F9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8"/>
  <sheetViews>
    <sheetView topLeftCell="B1" workbookViewId="0">
      <selection activeCell="F20" sqref="F2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style="69" customWidth="1"/>
  </cols>
  <sheetData>
    <row r="1" spans="2:12" ht="17.399999999999999" x14ac:dyDescent="0.3">
      <c r="B1" s="18"/>
      <c r="C1" s="18"/>
      <c r="D1" s="18"/>
      <c r="E1" s="18"/>
      <c r="F1" s="18"/>
      <c r="G1" s="18"/>
      <c r="H1" s="18"/>
      <c r="I1" s="18"/>
      <c r="J1" s="18"/>
      <c r="K1" s="113"/>
      <c r="L1" s="113"/>
    </row>
    <row r="2" spans="2:12" ht="15.75" customHeight="1" x14ac:dyDescent="0.3">
      <c r="B2" s="131" t="s">
        <v>10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2:12" ht="17.399999999999999" x14ac:dyDescent="0.3">
      <c r="B3" s="18"/>
      <c r="C3" s="18"/>
      <c r="D3" s="18"/>
      <c r="E3" s="18"/>
      <c r="F3" s="18"/>
      <c r="G3" s="18"/>
      <c r="H3" s="18"/>
      <c r="I3" s="18"/>
      <c r="J3" s="4"/>
      <c r="K3" s="4"/>
      <c r="L3" s="4"/>
    </row>
    <row r="4" spans="2:12" ht="15.75" customHeight="1" x14ac:dyDescent="0.3">
      <c r="B4" s="131" t="s">
        <v>67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2:12" ht="17.399999999999999" x14ac:dyDescent="0.3">
      <c r="B5" s="18"/>
      <c r="C5" s="18"/>
      <c r="D5" s="18"/>
      <c r="E5" s="18"/>
      <c r="F5" s="18"/>
      <c r="G5" s="18"/>
      <c r="H5" s="18"/>
      <c r="I5" s="18"/>
      <c r="J5" s="4"/>
      <c r="K5" s="4"/>
      <c r="L5" s="4"/>
    </row>
    <row r="6" spans="2:12" ht="15.75" customHeight="1" x14ac:dyDescent="0.3">
      <c r="B6" s="131" t="s">
        <v>46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2:12" ht="17.399999999999999" x14ac:dyDescent="0.3">
      <c r="B7" s="18"/>
      <c r="C7" s="18"/>
      <c r="D7" s="18"/>
      <c r="E7" s="18"/>
      <c r="F7" s="18"/>
      <c r="G7" s="18"/>
      <c r="H7" s="18"/>
      <c r="I7" s="18"/>
      <c r="J7" s="4"/>
      <c r="K7" s="4"/>
      <c r="L7" s="4"/>
    </row>
    <row r="8" spans="2:12" ht="45" customHeight="1" x14ac:dyDescent="0.3">
      <c r="B8" s="146" t="s">
        <v>7</v>
      </c>
      <c r="C8" s="147"/>
      <c r="D8" s="147"/>
      <c r="E8" s="147"/>
      <c r="F8" s="148"/>
      <c r="G8" s="43" t="s">
        <v>78</v>
      </c>
      <c r="H8" s="43" t="s">
        <v>76</v>
      </c>
      <c r="I8" s="43" t="s">
        <v>77</v>
      </c>
      <c r="J8" s="43" t="s">
        <v>79</v>
      </c>
      <c r="K8" s="43" t="s">
        <v>30</v>
      </c>
      <c r="L8" s="43" t="s">
        <v>62</v>
      </c>
    </row>
    <row r="9" spans="2:12" x14ac:dyDescent="0.3">
      <c r="B9" s="143">
        <v>1</v>
      </c>
      <c r="C9" s="144"/>
      <c r="D9" s="144"/>
      <c r="E9" s="144"/>
      <c r="F9" s="145"/>
      <c r="G9" s="47">
        <v>2</v>
      </c>
      <c r="H9" s="47">
        <v>3</v>
      </c>
      <c r="I9" s="47">
        <v>4</v>
      </c>
      <c r="J9" s="47">
        <v>5</v>
      </c>
      <c r="K9" s="43" t="s">
        <v>44</v>
      </c>
      <c r="L9" s="43" t="s">
        <v>45</v>
      </c>
    </row>
    <row r="10" spans="2:12" s="71" customFormat="1" x14ac:dyDescent="0.3">
      <c r="B10" s="9"/>
      <c r="C10" s="9"/>
      <c r="D10" s="9"/>
      <c r="E10" s="9"/>
      <c r="F10" s="9" t="s">
        <v>60</v>
      </c>
      <c r="G10" s="74">
        <f>G11+G30</f>
        <v>2926094.52</v>
      </c>
      <c r="H10" s="74">
        <f t="shared" ref="H10:J10" si="0">H11+H30</f>
        <v>3191674</v>
      </c>
      <c r="I10" s="74">
        <f t="shared" si="0"/>
        <v>3398880</v>
      </c>
      <c r="J10" s="74">
        <f t="shared" si="0"/>
        <v>3457808.2</v>
      </c>
      <c r="K10" s="114">
        <f>J10/G10*100</f>
        <v>118.17144580825092</v>
      </c>
      <c r="L10" s="114">
        <f>J10/I10*100</f>
        <v>101.73375347173189</v>
      </c>
    </row>
    <row r="11" spans="2:12" s="69" customFormat="1" ht="13.2" x14ac:dyDescent="0.25">
      <c r="B11" s="9">
        <v>6</v>
      </c>
      <c r="C11" s="9"/>
      <c r="D11" s="9"/>
      <c r="E11" s="9"/>
      <c r="F11" s="9" t="s">
        <v>3</v>
      </c>
      <c r="G11" s="66">
        <f>G12+G17+G20+G26</f>
        <v>2926094.52</v>
      </c>
      <c r="H11" s="66">
        <f t="shared" ref="H11:J11" si="1">H12+H17+H20+H26</f>
        <v>3191674</v>
      </c>
      <c r="I11" s="66">
        <f t="shared" si="1"/>
        <v>3398880</v>
      </c>
      <c r="J11" s="66">
        <f t="shared" si="1"/>
        <v>3457808.2</v>
      </c>
      <c r="K11" s="114">
        <f t="shared" ref="K11:K33" si="2">J11/G11*100</f>
        <v>118.17144580825092</v>
      </c>
      <c r="L11" s="114">
        <f t="shared" ref="L11:L33" si="3">J11/I11*100</f>
        <v>101.73375347173189</v>
      </c>
    </row>
    <row r="12" spans="2:12" s="69" customFormat="1" ht="26.4" x14ac:dyDescent="0.25">
      <c r="B12" s="9"/>
      <c r="C12" s="14">
        <v>63</v>
      </c>
      <c r="D12" s="14"/>
      <c r="E12" s="14"/>
      <c r="F12" s="14" t="s">
        <v>14</v>
      </c>
      <c r="G12" s="64">
        <f>G13+G15</f>
        <v>12487.66</v>
      </c>
      <c r="H12" s="64">
        <f t="shared" ref="H12:J12" si="4">H13+H15</f>
        <v>0</v>
      </c>
      <c r="I12" s="64">
        <f t="shared" si="4"/>
        <v>0</v>
      </c>
      <c r="J12" s="64">
        <f t="shared" si="4"/>
        <v>27653.27</v>
      </c>
      <c r="K12" s="114">
        <f t="shared" si="2"/>
        <v>221.44477027721769</v>
      </c>
      <c r="L12" s="114" t="e">
        <f t="shared" si="3"/>
        <v>#DIV/0!</v>
      </c>
    </row>
    <row r="13" spans="2:12" s="69" customFormat="1" ht="13.2" x14ac:dyDescent="0.25">
      <c r="B13" s="10"/>
      <c r="C13" s="10"/>
      <c r="D13" s="10">
        <v>634</v>
      </c>
      <c r="E13" s="10"/>
      <c r="F13" s="10" t="s">
        <v>80</v>
      </c>
      <c r="G13" s="64">
        <f>G14</f>
        <v>12487.66</v>
      </c>
      <c r="H13" s="64">
        <f t="shared" ref="H13:J13" si="5">H14</f>
        <v>0</v>
      </c>
      <c r="I13" s="64">
        <f t="shared" si="5"/>
        <v>0</v>
      </c>
      <c r="J13" s="64">
        <f t="shared" si="5"/>
        <v>14790.24</v>
      </c>
      <c r="K13" s="114">
        <f t="shared" si="2"/>
        <v>118.43884282563747</v>
      </c>
      <c r="L13" s="114" t="e">
        <f t="shared" si="3"/>
        <v>#DIV/0!</v>
      </c>
    </row>
    <row r="14" spans="2:12" s="69" customFormat="1" ht="13.2" x14ac:dyDescent="0.25">
      <c r="B14" s="10"/>
      <c r="C14" s="10"/>
      <c r="D14" s="10"/>
      <c r="E14" s="10">
        <v>6341</v>
      </c>
      <c r="F14" s="10" t="s">
        <v>81</v>
      </c>
      <c r="G14" s="64">
        <v>12487.66</v>
      </c>
      <c r="H14" s="64"/>
      <c r="I14" s="64"/>
      <c r="J14" s="67">
        <v>14790.24</v>
      </c>
      <c r="K14" s="114">
        <f t="shared" si="2"/>
        <v>118.43884282563747</v>
      </c>
      <c r="L14" s="114" t="e">
        <f t="shared" si="3"/>
        <v>#DIV/0!</v>
      </c>
    </row>
    <row r="15" spans="2:12" s="69" customFormat="1" ht="13.2" x14ac:dyDescent="0.25">
      <c r="B15" s="10"/>
      <c r="C15" s="10"/>
      <c r="D15" s="10">
        <v>639</v>
      </c>
      <c r="E15" s="10"/>
      <c r="F15" s="10" t="s">
        <v>82</v>
      </c>
      <c r="G15" s="64">
        <f>G16</f>
        <v>0</v>
      </c>
      <c r="H15" s="64">
        <f t="shared" ref="H15:J15" si="6">H16</f>
        <v>0</v>
      </c>
      <c r="I15" s="64">
        <f t="shared" si="6"/>
        <v>0</v>
      </c>
      <c r="J15" s="64">
        <f t="shared" si="6"/>
        <v>12863.03</v>
      </c>
      <c r="K15" s="114" t="e">
        <f t="shared" si="2"/>
        <v>#DIV/0!</v>
      </c>
      <c r="L15" s="114" t="e">
        <f t="shared" si="3"/>
        <v>#DIV/0!</v>
      </c>
    </row>
    <row r="16" spans="2:12" s="69" customFormat="1" ht="13.2" x14ac:dyDescent="0.25">
      <c r="B16" s="10"/>
      <c r="C16" s="10"/>
      <c r="D16" s="10"/>
      <c r="E16" s="10">
        <v>6392</v>
      </c>
      <c r="F16" s="10" t="s">
        <v>83</v>
      </c>
      <c r="G16" s="64">
        <v>0</v>
      </c>
      <c r="H16" s="64"/>
      <c r="I16" s="64"/>
      <c r="J16" s="67">
        <v>12863.03</v>
      </c>
      <c r="K16" s="114" t="e">
        <f t="shared" si="2"/>
        <v>#DIV/0!</v>
      </c>
      <c r="L16" s="114" t="e">
        <f t="shared" si="3"/>
        <v>#DIV/0!</v>
      </c>
    </row>
    <row r="17" spans="2:12" s="69" customFormat="1" ht="26.4" x14ac:dyDescent="0.25">
      <c r="B17" s="10"/>
      <c r="C17" s="10">
        <v>65</v>
      </c>
      <c r="D17" s="11"/>
      <c r="E17" s="11"/>
      <c r="F17" s="14" t="s">
        <v>84</v>
      </c>
      <c r="G17" s="64">
        <f>G18</f>
        <v>22075.31</v>
      </c>
      <c r="H17" s="64">
        <f t="shared" ref="H17:J18" si="7">H18</f>
        <v>19908</v>
      </c>
      <c r="I17" s="64">
        <f t="shared" si="7"/>
        <v>19908</v>
      </c>
      <c r="J17" s="64">
        <f t="shared" si="7"/>
        <v>26141.279999999999</v>
      </c>
      <c r="K17" s="114">
        <f t="shared" si="2"/>
        <v>118.41863149373665</v>
      </c>
      <c r="L17" s="114">
        <f t="shared" si="3"/>
        <v>131.31042796865583</v>
      </c>
    </row>
    <row r="18" spans="2:12" s="69" customFormat="1" ht="13.2" x14ac:dyDescent="0.25">
      <c r="B18" s="10"/>
      <c r="C18" s="10"/>
      <c r="D18" s="11">
        <v>652</v>
      </c>
      <c r="E18" s="11"/>
      <c r="F18" s="14" t="s">
        <v>85</v>
      </c>
      <c r="G18" s="64">
        <f>G19</f>
        <v>22075.31</v>
      </c>
      <c r="H18" s="64">
        <f t="shared" si="7"/>
        <v>19908</v>
      </c>
      <c r="I18" s="64">
        <f t="shared" si="7"/>
        <v>19908</v>
      </c>
      <c r="J18" s="64">
        <f t="shared" si="7"/>
        <v>26141.279999999999</v>
      </c>
      <c r="K18" s="114">
        <f t="shared" si="2"/>
        <v>118.41863149373665</v>
      </c>
      <c r="L18" s="114">
        <f t="shared" si="3"/>
        <v>131.31042796865583</v>
      </c>
    </row>
    <row r="19" spans="2:12" s="69" customFormat="1" ht="13.2" x14ac:dyDescent="0.25">
      <c r="B19" s="10"/>
      <c r="C19" s="10"/>
      <c r="D19" s="11"/>
      <c r="E19" s="11">
        <v>6526</v>
      </c>
      <c r="F19" s="14" t="s">
        <v>86</v>
      </c>
      <c r="G19" s="64">
        <v>22075.31</v>
      </c>
      <c r="H19" s="64">
        <v>19908</v>
      </c>
      <c r="I19" s="64">
        <v>19908</v>
      </c>
      <c r="J19" s="67">
        <v>26141.279999999999</v>
      </c>
      <c r="K19" s="114">
        <f t="shared" si="2"/>
        <v>118.41863149373665</v>
      </c>
      <c r="L19" s="114">
        <f t="shared" si="3"/>
        <v>131.31042796865583</v>
      </c>
    </row>
    <row r="20" spans="2:12" s="69" customFormat="1" ht="26.4" x14ac:dyDescent="0.25">
      <c r="B20" s="10"/>
      <c r="C20" s="10">
        <v>66</v>
      </c>
      <c r="D20" s="11"/>
      <c r="E20" s="11"/>
      <c r="F20" s="14" t="s">
        <v>17</v>
      </c>
      <c r="G20" s="64">
        <f>G21+G23</f>
        <v>24084.34</v>
      </c>
      <c r="H20" s="64">
        <f t="shared" ref="H20:J20" si="8">H21+H23</f>
        <v>8362</v>
      </c>
      <c r="I20" s="64">
        <f t="shared" si="8"/>
        <v>8362</v>
      </c>
      <c r="J20" s="64">
        <f t="shared" si="8"/>
        <v>22997.760000000002</v>
      </c>
      <c r="K20" s="114">
        <f t="shared" si="2"/>
        <v>95.488437715129422</v>
      </c>
      <c r="L20" s="114">
        <f t="shared" si="3"/>
        <v>275.02702702702709</v>
      </c>
    </row>
    <row r="21" spans="2:12" s="69" customFormat="1" ht="26.4" x14ac:dyDescent="0.25">
      <c r="B21" s="10"/>
      <c r="C21" s="21"/>
      <c r="D21" s="11">
        <v>661</v>
      </c>
      <c r="E21" s="11"/>
      <c r="F21" s="14" t="s">
        <v>37</v>
      </c>
      <c r="G21" s="64">
        <f>G22</f>
        <v>7677.66</v>
      </c>
      <c r="H21" s="64">
        <f t="shared" ref="H21:J21" si="9">H22</f>
        <v>7698</v>
      </c>
      <c r="I21" s="64">
        <f t="shared" si="9"/>
        <v>7698</v>
      </c>
      <c r="J21" s="64">
        <f t="shared" si="9"/>
        <v>12729.75</v>
      </c>
      <c r="K21" s="114">
        <f t="shared" si="2"/>
        <v>165.80247106540273</v>
      </c>
      <c r="L21" s="114">
        <f t="shared" si="3"/>
        <v>165.3643803585347</v>
      </c>
    </row>
    <row r="22" spans="2:12" x14ac:dyDescent="0.3">
      <c r="B22" s="10"/>
      <c r="C22" s="21"/>
      <c r="D22" s="11"/>
      <c r="E22" s="11">
        <v>6615</v>
      </c>
      <c r="F22" s="14" t="s">
        <v>87</v>
      </c>
      <c r="G22" s="64">
        <v>7677.66</v>
      </c>
      <c r="H22" s="64">
        <v>7698</v>
      </c>
      <c r="I22" s="64">
        <v>7698</v>
      </c>
      <c r="J22" s="65">
        <v>12729.75</v>
      </c>
      <c r="K22" s="114">
        <f t="shared" si="2"/>
        <v>165.80247106540273</v>
      </c>
      <c r="L22" s="114">
        <f t="shared" si="3"/>
        <v>165.3643803585347</v>
      </c>
    </row>
    <row r="23" spans="2:12" ht="26.4" x14ac:dyDescent="0.3">
      <c r="B23" s="10"/>
      <c r="C23" s="10"/>
      <c r="D23" s="11">
        <v>663</v>
      </c>
      <c r="E23" s="11"/>
      <c r="F23" s="14" t="s">
        <v>88</v>
      </c>
      <c r="G23" s="64">
        <f>G24+G25</f>
        <v>16406.68</v>
      </c>
      <c r="H23" s="64">
        <f t="shared" ref="H23:J23" si="10">H24+H25</f>
        <v>664</v>
      </c>
      <c r="I23" s="64">
        <f t="shared" si="10"/>
        <v>664</v>
      </c>
      <c r="J23" s="64">
        <f t="shared" si="10"/>
        <v>10268.01</v>
      </c>
      <c r="K23" s="114">
        <f t="shared" si="2"/>
        <v>62.584325408918808</v>
      </c>
      <c r="L23" s="114">
        <f t="shared" si="3"/>
        <v>1546.3870481927711</v>
      </c>
    </row>
    <row r="24" spans="2:12" x14ac:dyDescent="0.3">
      <c r="B24" s="21"/>
      <c r="C24" s="10"/>
      <c r="D24" s="11"/>
      <c r="E24" s="11">
        <v>6631</v>
      </c>
      <c r="F24" s="14" t="s">
        <v>89</v>
      </c>
      <c r="G24" s="72">
        <v>968.88</v>
      </c>
      <c r="H24" s="72">
        <v>664</v>
      </c>
      <c r="I24" s="72">
        <v>664</v>
      </c>
      <c r="J24" s="72">
        <v>2460</v>
      </c>
      <c r="K24" s="114">
        <f t="shared" si="2"/>
        <v>253.90141193955907</v>
      </c>
      <c r="L24" s="114">
        <f t="shared" si="3"/>
        <v>370.48192771084337</v>
      </c>
    </row>
    <row r="25" spans="2:12" x14ac:dyDescent="0.3">
      <c r="B25" s="21"/>
      <c r="C25" s="10"/>
      <c r="D25" s="11"/>
      <c r="E25" s="11">
        <v>6632</v>
      </c>
      <c r="F25" s="14" t="s">
        <v>90</v>
      </c>
      <c r="G25" s="72">
        <v>15437.8</v>
      </c>
      <c r="H25" s="72">
        <v>0</v>
      </c>
      <c r="I25" s="72">
        <v>0</v>
      </c>
      <c r="J25" s="72">
        <v>7808.01</v>
      </c>
      <c r="K25" s="114">
        <f t="shared" si="2"/>
        <v>50.577219552008714</v>
      </c>
      <c r="L25" s="114" t="e">
        <f t="shared" si="3"/>
        <v>#DIV/0!</v>
      </c>
    </row>
    <row r="26" spans="2:12" x14ac:dyDescent="0.3">
      <c r="B26" s="21"/>
      <c r="C26" s="10">
        <v>67</v>
      </c>
      <c r="D26" s="11"/>
      <c r="E26" s="11"/>
      <c r="F26" s="14" t="s">
        <v>91</v>
      </c>
      <c r="G26" s="72">
        <f>G27</f>
        <v>2867447.21</v>
      </c>
      <c r="H26" s="72">
        <f t="shared" ref="H26:J26" si="11">H27</f>
        <v>3163404</v>
      </c>
      <c r="I26" s="72">
        <f t="shared" si="11"/>
        <v>3370610</v>
      </c>
      <c r="J26" s="72">
        <f t="shared" si="11"/>
        <v>3381015.89</v>
      </c>
      <c r="K26" s="114">
        <f t="shared" si="2"/>
        <v>117.91030984664579</v>
      </c>
      <c r="L26" s="114">
        <f t="shared" si="3"/>
        <v>100.30872423685922</v>
      </c>
    </row>
    <row r="27" spans="2:12" ht="26.4" x14ac:dyDescent="0.3">
      <c r="B27" s="21"/>
      <c r="C27" s="10"/>
      <c r="D27" s="11">
        <v>671</v>
      </c>
      <c r="E27" s="11"/>
      <c r="F27" s="14" t="s">
        <v>92</v>
      </c>
      <c r="G27" s="72">
        <f>G29+G28</f>
        <v>2867447.21</v>
      </c>
      <c r="H27" s="72">
        <f t="shared" ref="H27:J27" si="12">H29+H28</f>
        <v>3163404</v>
      </c>
      <c r="I27" s="72">
        <f t="shared" si="12"/>
        <v>3370610</v>
      </c>
      <c r="J27" s="72">
        <f t="shared" si="12"/>
        <v>3381015.89</v>
      </c>
      <c r="K27" s="114">
        <f t="shared" si="2"/>
        <v>117.91030984664579</v>
      </c>
      <c r="L27" s="114">
        <f t="shared" si="3"/>
        <v>100.30872423685922</v>
      </c>
    </row>
    <row r="28" spans="2:12" ht="26.4" x14ac:dyDescent="0.3">
      <c r="B28" s="21"/>
      <c r="C28" s="10"/>
      <c r="D28" s="11"/>
      <c r="E28" s="11">
        <v>6711</v>
      </c>
      <c r="F28" s="14" t="s">
        <v>93</v>
      </c>
      <c r="G28" s="72">
        <v>2840564.02</v>
      </c>
      <c r="H28" s="72">
        <v>3163404</v>
      </c>
      <c r="I28" s="72">
        <v>3370610</v>
      </c>
      <c r="J28" s="72">
        <v>3312475.74</v>
      </c>
      <c r="K28" s="114">
        <f t="shared" si="2"/>
        <v>116.61331047909283</v>
      </c>
      <c r="L28" s="114">
        <f t="shared" si="3"/>
        <v>98.275259967780315</v>
      </c>
    </row>
    <row r="29" spans="2:12" ht="26.4" x14ac:dyDescent="0.3">
      <c r="B29" s="21"/>
      <c r="C29" s="10"/>
      <c r="D29" s="11"/>
      <c r="E29" s="11">
        <v>6712</v>
      </c>
      <c r="F29" s="14" t="s">
        <v>94</v>
      </c>
      <c r="G29" s="72">
        <v>26883.19</v>
      </c>
      <c r="H29" s="72">
        <v>0</v>
      </c>
      <c r="I29" s="72">
        <v>0</v>
      </c>
      <c r="J29" s="72">
        <v>68540.149999999994</v>
      </c>
      <c r="K29" s="114">
        <f t="shared" si="2"/>
        <v>254.95542009709413</v>
      </c>
      <c r="L29" s="114" t="e">
        <f t="shared" si="3"/>
        <v>#DIV/0!</v>
      </c>
    </row>
    <row r="30" spans="2:12" s="71" customFormat="1" x14ac:dyDescent="0.3">
      <c r="B30" s="21">
        <v>7</v>
      </c>
      <c r="C30" s="21"/>
      <c r="D30" s="70"/>
      <c r="E30" s="70"/>
      <c r="F30" s="9" t="s">
        <v>26</v>
      </c>
      <c r="G30" s="72">
        <f>G31</f>
        <v>0</v>
      </c>
      <c r="H30" s="72">
        <f t="shared" ref="H30:J32" si="13">H31</f>
        <v>0</v>
      </c>
      <c r="I30" s="72">
        <f t="shared" si="13"/>
        <v>0</v>
      </c>
      <c r="J30" s="72">
        <f t="shared" si="13"/>
        <v>0</v>
      </c>
      <c r="K30" s="114" t="e">
        <f t="shared" si="2"/>
        <v>#DIV/0!</v>
      </c>
      <c r="L30" s="114" t="e">
        <f t="shared" si="3"/>
        <v>#DIV/0!</v>
      </c>
    </row>
    <row r="31" spans="2:12" ht="30.75" customHeight="1" x14ac:dyDescent="0.3">
      <c r="B31" s="10"/>
      <c r="C31" s="10">
        <v>72</v>
      </c>
      <c r="D31" s="11"/>
      <c r="E31" s="11"/>
      <c r="F31" s="28" t="s">
        <v>27</v>
      </c>
      <c r="G31" s="64">
        <f>G32</f>
        <v>0</v>
      </c>
      <c r="H31" s="64">
        <f t="shared" si="13"/>
        <v>0</v>
      </c>
      <c r="I31" s="64">
        <f t="shared" si="13"/>
        <v>0</v>
      </c>
      <c r="J31" s="64">
        <f t="shared" si="13"/>
        <v>0</v>
      </c>
      <c r="K31" s="114" t="e">
        <f t="shared" si="2"/>
        <v>#DIV/0!</v>
      </c>
      <c r="L31" s="114" t="e">
        <f t="shared" si="3"/>
        <v>#DIV/0!</v>
      </c>
    </row>
    <row r="32" spans="2:12" x14ac:dyDescent="0.3">
      <c r="B32" s="10"/>
      <c r="C32" s="10"/>
      <c r="D32" s="10">
        <v>721</v>
      </c>
      <c r="E32" s="10"/>
      <c r="F32" s="28" t="s">
        <v>38</v>
      </c>
      <c r="G32" s="64">
        <f>G33</f>
        <v>0</v>
      </c>
      <c r="H32" s="64">
        <f t="shared" si="13"/>
        <v>0</v>
      </c>
      <c r="I32" s="64">
        <f t="shared" si="13"/>
        <v>0</v>
      </c>
      <c r="J32" s="64">
        <f t="shared" si="13"/>
        <v>0</v>
      </c>
      <c r="K32" s="114" t="e">
        <f t="shared" si="2"/>
        <v>#DIV/0!</v>
      </c>
      <c r="L32" s="114" t="e">
        <f t="shared" si="3"/>
        <v>#DIV/0!</v>
      </c>
    </row>
    <row r="33" spans="2:12" x14ac:dyDescent="0.3">
      <c r="B33" s="10"/>
      <c r="C33" s="10"/>
      <c r="D33" s="10"/>
      <c r="E33" s="10">
        <v>7211</v>
      </c>
      <c r="F33" s="28" t="s">
        <v>39</v>
      </c>
      <c r="G33" s="64">
        <v>0</v>
      </c>
      <c r="H33" s="64"/>
      <c r="I33" s="64"/>
      <c r="J33" s="65">
        <v>0</v>
      </c>
      <c r="K33" s="114" t="e">
        <f t="shared" si="2"/>
        <v>#DIV/0!</v>
      </c>
      <c r="L33" s="114" t="e">
        <f t="shared" si="3"/>
        <v>#DIV/0!</v>
      </c>
    </row>
    <row r="34" spans="2:12" x14ac:dyDescent="0.3">
      <c r="B34" s="10"/>
      <c r="C34" s="10"/>
      <c r="D34" s="10"/>
      <c r="E34" s="10" t="s">
        <v>15</v>
      </c>
      <c r="F34" s="28"/>
      <c r="G34" s="64"/>
      <c r="H34" s="64"/>
      <c r="I34" s="64"/>
      <c r="J34" s="65"/>
      <c r="K34" s="68"/>
      <c r="L34" s="68"/>
    </row>
    <row r="36" spans="2:12" ht="17.399999999999999" x14ac:dyDescent="0.3">
      <c r="B36" s="18"/>
      <c r="C36" s="18"/>
      <c r="D36" s="18"/>
      <c r="E36" s="18"/>
      <c r="F36" s="18"/>
      <c r="G36" s="18"/>
      <c r="H36" s="18"/>
      <c r="I36" s="18"/>
      <c r="J36" s="4"/>
      <c r="K36" s="4"/>
      <c r="L36" s="4"/>
    </row>
    <row r="37" spans="2:12" ht="36.75" customHeight="1" x14ac:dyDescent="0.3">
      <c r="B37" s="146" t="s">
        <v>7</v>
      </c>
      <c r="C37" s="147"/>
      <c r="D37" s="147"/>
      <c r="E37" s="147"/>
      <c r="F37" s="148"/>
      <c r="G37" s="43" t="s">
        <v>78</v>
      </c>
      <c r="H37" s="43" t="s">
        <v>95</v>
      </c>
      <c r="I37" s="43" t="s">
        <v>96</v>
      </c>
      <c r="J37" s="43" t="s">
        <v>79</v>
      </c>
      <c r="K37" s="43" t="s">
        <v>30</v>
      </c>
      <c r="L37" s="43" t="s">
        <v>62</v>
      </c>
    </row>
    <row r="38" spans="2:12" x14ac:dyDescent="0.3">
      <c r="B38" s="143">
        <v>1</v>
      </c>
      <c r="C38" s="144"/>
      <c r="D38" s="144"/>
      <c r="E38" s="144"/>
      <c r="F38" s="145"/>
      <c r="G38" s="47">
        <v>2</v>
      </c>
      <c r="H38" s="47">
        <v>3</v>
      </c>
      <c r="I38" s="47">
        <v>4</v>
      </c>
      <c r="J38" s="47">
        <v>5</v>
      </c>
      <c r="K38" s="43" t="s">
        <v>44</v>
      </c>
      <c r="L38" s="43" t="s">
        <v>45</v>
      </c>
    </row>
    <row r="39" spans="2:12" s="71" customFormat="1" x14ac:dyDescent="0.3">
      <c r="B39" s="9"/>
      <c r="C39" s="9"/>
      <c r="D39" s="9"/>
      <c r="E39" s="9"/>
      <c r="F39" s="9" t="s">
        <v>59</v>
      </c>
      <c r="G39" s="74">
        <f>G40+G82</f>
        <v>2909655.1</v>
      </c>
      <c r="H39" s="74">
        <f>H40+H82</f>
        <v>3191674</v>
      </c>
      <c r="I39" s="74">
        <f>I40+I82</f>
        <v>3398880</v>
      </c>
      <c r="J39" s="74">
        <f>J40+J82</f>
        <v>3449225.08</v>
      </c>
      <c r="K39" s="114">
        <f>J39/G39*100</f>
        <v>118.54412160396606</v>
      </c>
      <c r="L39" s="114">
        <f>J39/I39*100</f>
        <v>101.48122558019112</v>
      </c>
    </row>
    <row r="40" spans="2:12" s="71" customFormat="1" x14ac:dyDescent="0.3">
      <c r="B40" s="9">
        <v>3</v>
      </c>
      <c r="C40" s="9"/>
      <c r="D40" s="9"/>
      <c r="E40" s="9"/>
      <c r="F40" s="9" t="s">
        <v>4</v>
      </c>
      <c r="G40" s="74">
        <f>G41+G48+G72+G75+G78</f>
        <v>2874496.15</v>
      </c>
      <c r="H40" s="74">
        <f t="shared" ref="H40:I40" si="14">H41+H48+H72+H75+H78</f>
        <v>3191674</v>
      </c>
      <c r="I40" s="74">
        <f t="shared" si="14"/>
        <v>3398880</v>
      </c>
      <c r="J40" s="74">
        <f>J41+J48+J72+J75+J78</f>
        <v>3337482.63</v>
      </c>
      <c r="K40" s="114">
        <f t="shared" ref="K40:K91" si="15">J40/G40*100</f>
        <v>116.10670029945945</v>
      </c>
      <c r="L40" s="114">
        <f t="shared" ref="L40:L91" si="16">J40/I40*100</f>
        <v>98.193599950571951</v>
      </c>
    </row>
    <row r="41" spans="2:12" x14ac:dyDescent="0.3">
      <c r="B41" s="9"/>
      <c r="C41" s="14">
        <v>31</v>
      </c>
      <c r="D41" s="14"/>
      <c r="E41" s="14"/>
      <c r="F41" s="14" t="s">
        <v>5</v>
      </c>
      <c r="G41" s="64">
        <f>G42+G45+G46</f>
        <v>2276836.38</v>
      </c>
      <c r="H41" s="64">
        <f t="shared" ref="H41:I41" si="17">H42+H45+H46</f>
        <v>2493860</v>
      </c>
      <c r="I41" s="64">
        <f t="shared" si="17"/>
        <v>2701066</v>
      </c>
      <c r="J41" s="64">
        <f>J42+J45+J46</f>
        <v>2701063.38</v>
      </c>
      <c r="K41" s="114">
        <f t="shared" si="15"/>
        <v>118.63230066624286</v>
      </c>
      <c r="L41" s="114">
        <f t="shared" si="16"/>
        <v>99.999903001259497</v>
      </c>
    </row>
    <row r="42" spans="2:12" x14ac:dyDescent="0.3">
      <c r="B42" s="10"/>
      <c r="C42" s="10"/>
      <c r="D42" s="10">
        <v>311</v>
      </c>
      <c r="E42" s="10"/>
      <c r="F42" s="10" t="s">
        <v>40</v>
      </c>
      <c r="G42" s="64">
        <f>G43+G44</f>
        <v>1906737.83</v>
      </c>
      <c r="H42" s="64">
        <f t="shared" ref="H42:J42" si="18">H43+H44</f>
        <v>2076126</v>
      </c>
      <c r="I42" s="64">
        <f t="shared" si="18"/>
        <v>2262102</v>
      </c>
      <c r="J42" s="64">
        <f t="shared" si="18"/>
        <v>2262100.79</v>
      </c>
      <c r="K42" s="114">
        <f t="shared" si="15"/>
        <v>118.63722187753521</v>
      </c>
      <c r="L42" s="114">
        <f t="shared" si="16"/>
        <v>99.999946509927497</v>
      </c>
    </row>
    <row r="43" spans="2:12" x14ac:dyDescent="0.3">
      <c r="B43" s="10"/>
      <c r="C43" s="10"/>
      <c r="D43" s="10"/>
      <c r="E43" s="10">
        <v>3111</v>
      </c>
      <c r="F43" s="10" t="s">
        <v>41</v>
      </c>
      <c r="G43" s="64">
        <v>1509002.81</v>
      </c>
      <c r="H43" s="64">
        <v>1638204</v>
      </c>
      <c r="I43" s="64">
        <v>1795377</v>
      </c>
      <c r="J43" s="67">
        <v>1795376.6</v>
      </c>
      <c r="K43" s="114">
        <f t="shared" si="15"/>
        <v>118.97768434241682</v>
      </c>
      <c r="L43" s="114">
        <f t="shared" si="16"/>
        <v>99.999977720556743</v>
      </c>
    </row>
    <row r="44" spans="2:12" x14ac:dyDescent="0.3">
      <c r="B44" s="10"/>
      <c r="C44" s="10"/>
      <c r="D44" s="10"/>
      <c r="E44" s="10">
        <v>3114</v>
      </c>
      <c r="F44" s="10" t="s">
        <v>97</v>
      </c>
      <c r="G44" s="64">
        <v>397735.02</v>
      </c>
      <c r="H44" s="64">
        <v>437922</v>
      </c>
      <c r="I44" s="64">
        <v>466725</v>
      </c>
      <c r="J44" s="67">
        <v>466724.19</v>
      </c>
      <c r="K44" s="114">
        <f t="shared" si="15"/>
        <v>117.34551058642006</v>
      </c>
      <c r="L44" s="114">
        <f t="shared" si="16"/>
        <v>99.999826450265147</v>
      </c>
    </row>
    <row r="45" spans="2:12" x14ac:dyDescent="0.3">
      <c r="B45" s="10"/>
      <c r="C45" s="10"/>
      <c r="D45" s="10">
        <v>312</v>
      </c>
      <c r="E45" s="10"/>
      <c r="F45" s="10" t="s">
        <v>98</v>
      </c>
      <c r="G45" s="64">
        <v>77958.41</v>
      </c>
      <c r="H45" s="64">
        <v>76215</v>
      </c>
      <c r="I45" s="64">
        <v>88528</v>
      </c>
      <c r="J45" s="67">
        <v>88527.23</v>
      </c>
      <c r="K45" s="114">
        <f t="shared" si="15"/>
        <v>113.55699789156807</v>
      </c>
      <c r="L45" s="114">
        <f t="shared" si="16"/>
        <v>99.999130218687867</v>
      </c>
    </row>
    <row r="46" spans="2:12" x14ac:dyDescent="0.3">
      <c r="B46" s="10"/>
      <c r="C46" s="10"/>
      <c r="D46" s="10">
        <v>313</v>
      </c>
      <c r="E46" s="10"/>
      <c r="F46" s="10" t="s">
        <v>99</v>
      </c>
      <c r="G46" s="64">
        <f>G47</f>
        <v>292140.14</v>
      </c>
      <c r="H46" s="64">
        <f t="shared" ref="H46:J46" si="19">H47</f>
        <v>341519</v>
      </c>
      <c r="I46" s="64">
        <f t="shared" si="19"/>
        <v>350436</v>
      </c>
      <c r="J46" s="64">
        <f t="shared" si="19"/>
        <v>350435.36</v>
      </c>
      <c r="K46" s="114">
        <f t="shared" si="15"/>
        <v>119.95453962608494</v>
      </c>
      <c r="L46" s="114">
        <f t="shared" si="16"/>
        <v>99.999817370361484</v>
      </c>
    </row>
    <row r="47" spans="2:12" x14ac:dyDescent="0.3">
      <c r="B47" s="10"/>
      <c r="C47" s="10"/>
      <c r="D47" s="10"/>
      <c r="E47" s="10">
        <v>3132</v>
      </c>
      <c r="F47" s="10" t="s">
        <v>100</v>
      </c>
      <c r="G47" s="64">
        <v>292140.14</v>
      </c>
      <c r="H47" s="64">
        <v>341519</v>
      </c>
      <c r="I47" s="64">
        <v>350436</v>
      </c>
      <c r="J47" s="67">
        <v>350435.36</v>
      </c>
      <c r="K47" s="114">
        <f t="shared" si="15"/>
        <v>119.95453962608494</v>
      </c>
      <c r="L47" s="114">
        <f t="shared" si="16"/>
        <v>99.999817370361484</v>
      </c>
    </row>
    <row r="48" spans="2:12" x14ac:dyDescent="0.3">
      <c r="B48" s="10"/>
      <c r="C48" s="10">
        <v>32</v>
      </c>
      <c r="D48" s="11"/>
      <c r="E48" s="11"/>
      <c r="F48" s="10" t="s">
        <v>11</v>
      </c>
      <c r="G48" s="64">
        <f>G49+G53+G60+G68</f>
        <v>538652.61</v>
      </c>
      <c r="H48" s="7">
        <f t="shared" ref="H48:J48" si="20">H49+H53+H60+H68</f>
        <v>614559</v>
      </c>
      <c r="I48" s="7">
        <f t="shared" si="20"/>
        <v>629559</v>
      </c>
      <c r="J48" s="64">
        <f t="shared" si="20"/>
        <v>576647.48</v>
      </c>
      <c r="K48" s="114">
        <f t="shared" si="15"/>
        <v>107.05368716212105</v>
      </c>
      <c r="L48" s="114">
        <f t="shared" si="16"/>
        <v>91.595462855745041</v>
      </c>
    </row>
    <row r="49" spans="2:12" x14ac:dyDescent="0.3">
      <c r="B49" s="10"/>
      <c r="C49" s="10"/>
      <c r="D49" s="10">
        <v>321</v>
      </c>
      <c r="E49" s="10"/>
      <c r="F49" s="10" t="s">
        <v>42</v>
      </c>
      <c r="G49" s="64">
        <f>G50+G51+G52</f>
        <v>51505.709999999992</v>
      </c>
      <c r="H49" s="64">
        <f t="shared" ref="H49:J49" si="21">H50+H51+H52</f>
        <v>62142</v>
      </c>
      <c r="I49" s="64">
        <f t="shared" si="21"/>
        <v>62142</v>
      </c>
      <c r="J49" s="64">
        <f t="shared" si="21"/>
        <v>55443.539999999994</v>
      </c>
      <c r="K49" s="114">
        <f t="shared" si="15"/>
        <v>107.64542416753405</v>
      </c>
      <c r="L49" s="114">
        <f t="shared" si="16"/>
        <v>89.220720285797043</v>
      </c>
    </row>
    <row r="50" spans="2:12" x14ac:dyDescent="0.3">
      <c r="B50" s="10"/>
      <c r="C50" s="21"/>
      <c r="D50" s="10"/>
      <c r="E50" s="10">
        <v>3211</v>
      </c>
      <c r="F50" s="28" t="s">
        <v>43</v>
      </c>
      <c r="G50" s="64">
        <v>4358.3100000000004</v>
      </c>
      <c r="H50" s="64">
        <v>6372</v>
      </c>
      <c r="I50" s="64">
        <v>6372</v>
      </c>
      <c r="J50" s="67">
        <v>5389.45</v>
      </c>
      <c r="K50" s="114">
        <f t="shared" si="15"/>
        <v>123.65917064183134</v>
      </c>
      <c r="L50" s="114">
        <f t="shared" si="16"/>
        <v>84.580194601381038</v>
      </c>
    </row>
    <row r="51" spans="2:12" x14ac:dyDescent="0.3">
      <c r="B51" s="10"/>
      <c r="C51" s="21"/>
      <c r="D51" s="11"/>
      <c r="E51" s="11">
        <v>3212</v>
      </c>
      <c r="F51" s="11" t="s">
        <v>101</v>
      </c>
      <c r="G51" s="64">
        <v>45813.27</v>
      </c>
      <c r="H51" s="64">
        <v>52718</v>
      </c>
      <c r="I51" s="64">
        <v>52718</v>
      </c>
      <c r="J51" s="67">
        <v>47323.07</v>
      </c>
      <c r="K51" s="114">
        <f t="shared" si="15"/>
        <v>103.29555170368761</v>
      </c>
      <c r="L51" s="114">
        <f t="shared" si="16"/>
        <v>89.766436511248529</v>
      </c>
    </row>
    <row r="52" spans="2:12" x14ac:dyDescent="0.3">
      <c r="B52" s="10"/>
      <c r="C52" s="10"/>
      <c r="D52" s="11"/>
      <c r="E52" s="11">
        <v>3213</v>
      </c>
      <c r="F52" s="11" t="s">
        <v>102</v>
      </c>
      <c r="G52" s="64">
        <v>1334.13</v>
      </c>
      <c r="H52" s="64">
        <v>3052</v>
      </c>
      <c r="I52" s="64">
        <v>3052</v>
      </c>
      <c r="J52" s="67">
        <v>2731.02</v>
      </c>
      <c r="K52" s="114">
        <f t="shared" si="15"/>
        <v>204.70418924692493</v>
      </c>
      <c r="L52" s="114">
        <f t="shared" si="16"/>
        <v>89.482961992136296</v>
      </c>
    </row>
    <row r="53" spans="2:12" x14ac:dyDescent="0.3">
      <c r="B53" s="10"/>
      <c r="C53" s="10"/>
      <c r="D53" s="11">
        <v>322</v>
      </c>
      <c r="E53" s="11"/>
      <c r="F53" s="11" t="s">
        <v>103</v>
      </c>
      <c r="G53" s="64">
        <f>G54+G55+G56+G57+G58+G59</f>
        <v>377700.61000000004</v>
      </c>
      <c r="H53" s="64">
        <f t="shared" ref="H53:J53" si="22">H54+H55+H56+H57+H58+H59</f>
        <v>414364</v>
      </c>
      <c r="I53" s="64">
        <f t="shared" si="22"/>
        <v>444364</v>
      </c>
      <c r="J53" s="64">
        <f t="shared" si="22"/>
        <v>416867.86</v>
      </c>
      <c r="K53" s="114">
        <f t="shared" si="15"/>
        <v>110.36991970968751</v>
      </c>
      <c r="L53" s="114">
        <f t="shared" si="16"/>
        <v>93.812248516981569</v>
      </c>
    </row>
    <row r="54" spans="2:12" x14ac:dyDescent="0.3">
      <c r="B54" s="10"/>
      <c r="C54" s="10"/>
      <c r="D54" s="11"/>
      <c r="E54" s="11">
        <v>3221</v>
      </c>
      <c r="F54" s="11" t="s">
        <v>104</v>
      </c>
      <c r="G54" s="64">
        <v>25291.45</v>
      </c>
      <c r="H54" s="64">
        <v>22354</v>
      </c>
      <c r="I54" s="64">
        <v>22354</v>
      </c>
      <c r="J54" s="67">
        <v>39662.93</v>
      </c>
      <c r="K54" s="114">
        <f t="shared" si="15"/>
        <v>156.82347196384549</v>
      </c>
      <c r="L54" s="114">
        <f t="shared" si="16"/>
        <v>177.43101905699203</v>
      </c>
    </row>
    <row r="55" spans="2:12" x14ac:dyDescent="0.3">
      <c r="B55" s="10"/>
      <c r="C55" s="10"/>
      <c r="D55" s="11"/>
      <c r="E55" s="11">
        <v>3222</v>
      </c>
      <c r="F55" s="11" t="s">
        <v>105</v>
      </c>
      <c r="G55" s="64">
        <v>213262.23</v>
      </c>
      <c r="H55" s="64">
        <v>228417</v>
      </c>
      <c r="I55" s="64">
        <v>258417</v>
      </c>
      <c r="J55" s="67">
        <v>257203.6</v>
      </c>
      <c r="K55" s="114">
        <f t="shared" si="15"/>
        <v>120.60438456448664</v>
      </c>
      <c r="L55" s="114">
        <f t="shared" si="16"/>
        <v>99.530448848179503</v>
      </c>
    </row>
    <row r="56" spans="2:12" x14ac:dyDescent="0.3">
      <c r="B56" s="10"/>
      <c r="C56" s="10"/>
      <c r="D56" s="11"/>
      <c r="E56" s="11">
        <v>3223</v>
      </c>
      <c r="F56" s="11" t="s">
        <v>106</v>
      </c>
      <c r="G56" s="64">
        <v>125599.37</v>
      </c>
      <c r="H56" s="64">
        <v>152630</v>
      </c>
      <c r="I56" s="64">
        <v>152630</v>
      </c>
      <c r="J56" s="67">
        <v>103400.25</v>
      </c>
      <c r="K56" s="114">
        <f t="shared" si="15"/>
        <v>82.325452747095781</v>
      </c>
      <c r="L56" s="114">
        <f t="shared" si="16"/>
        <v>67.745692196815838</v>
      </c>
    </row>
    <row r="57" spans="2:12" x14ac:dyDescent="0.3">
      <c r="B57" s="10"/>
      <c r="C57" s="10"/>
      <c r="D57" s="11"/>
      <c r="E57" s="11">
        <v>3224</v>
      </c>
      <c r="F57" s="11" t="s">
        <v>107</v>
      </c>
      <c r="G57" s="64">
        <v>5163.82</v>
      </c>
      <c r="H57" s="64">
        <v>3442</v>
      </c>
      <c r="I57" s="64">
        <v>3442</v>
      </c>
      <c r="J57" s="67">
        <v>2978.29</v>
      </c>
      <c r="K57" s="114">
        <f t="shared" si="15"/>
        <v>57.676100251364304</v>
      </c>
      <c r="L57" s="114">
        <f t="shared" si="16"/>
        <v>86.527890761185361</v>
      </c>
    </row>
    <row r="58" spans="2:12" x14ac:dyDescent="0.3">
      <c r="B58" s="10"/>
      <c r="C58" s="10"/>
      <c r="D58" s="11"/>
      <c r="E58" s="11">
        <v>3225</v>
      </c>
      <c r="F58" s="11" t="s">
        <v>108</v>
      </c>
      <c r="G58" s="64">
        <v>6784.89</v>
      </c>
      <c r="H58" s="64">
        <v>5928</v>
      </c>
      <c r="I58" s="64">
        <v>5928</v>
      </c>
      <c r="J58" s="67">
        <v>11302.67</v>
      </c>
      <c r="K58" s="114">
        <f t="shared" si="15"/>
        <v>166.58589896077902</v>
      </c>
      <c r="L58" s="114">
        <f t="shared" si="16"/>
        <v>190.66582321187585</v>
      </c>
    </row>
    <row r="59" spans="2:12" x14ac:dyDescent="0.3">
      <c r="B59" s="10"/>
      <c r="C59" s="10"/>
      <c r="D59" s="11"/>
      <c r="E59" s="11">
        <v>3227</v>
      </c>
      <c r="F59" s="11" t="s">
        <v>109</v>
      </c>
      <c r="G59" s="64">
        <v>1598.85</v>
      </c>
      <c r="H59" s="64">
        <v>1593</v>
      </c>
      <c r="I59" s="64">
        <v>1593</v>
      </c>
      <c r="J59" s="67">
        <v>2320.12</v>
      </c>
      <c r="K59" s="114">
        <f t="shared" si="15"/>
        <v>145.11179910560716</v>
      </c>
      <c r="L59" s="114">
        <f t="shared" si="16"/>
        <v>145.64469554300061</v>
      </c>
    </row>
    <row r="60" spans="2:12" x14ac:dyDescent="0.3">
      <c r="B60" s="10"/>
      <c r="C60" s="10"/>
      <c r="D60" s="11">
        <v>323</v>
      </c>
      <c r="E60" s="11"/>
      <c r="F60" s="11" t="s">
        <v>110</v>
      </c>
      <c r="G60" s="64">
        <f>G61+G62+G63+G64+G65+G66+G67</f>
        <v>106852.45999999999</v>
      </c>
      <c r="H60" s="64">
        <f t="shared" ref="H60:J60" si="23">H61+H62+H63+H64+H65+H66+H67</f>
        <v>132360</v>
      </c>
      <c r="I60" s="64">
        <f t="shared" si="23"/>
        <v>117360</v>
      </c>
      <c r="J60" s="64">
        <f t="shared" si="23"/>
        <v>100858.14000000001</v>
      </c>
      <c r="K60" s="114">
        <f t="shared" si="15"/>
        <v>94.39009640021392</v>
      </c>
      <c r="L60" s="114">
        <f t="shared" si="16"/>
        <v>85.939110429447865</v>
      </c>
    </row>
    <row r="61" spans="2:12" x14ac:dyDescent="0.3">
      <c r="B61" s="10"/>
      <c r="C61" s="10"/>
      <c r="D61" s="11"/>
      <c r="E61" s="11">
        <v>3231</v>
      </c>
      <c r="F61" s="11" t="s">
        <v>111</v>
      </c>
      <c r="G61" s="64">
        <v>9148.11</v>
      </c>
      <c r="H61" s="64">
        <v>9292</v>
      </c>
      <c r="I61" s="64">
        <v>9292</v>
      </c>
      <c r="J61" s="67">
        <v>9497.6</v>
      </c>
      <c r="K61" s="114">
        <f t="shared" si="15"/>
        <v>103.82035196341101</v>
      </c>
      <c r="L61" s="114">
        <f t="shared" si="16"/>
        <v>102.21265604821352</v>
      </c>
    </row>
    <row r="62" spans="2:12" x14ac:dyDescent="0.3">
      <c r="B62" s="10"/>
      <c r="C62" s="10"/>
      <c r="D62" s="11"/>
      <c r="E62" s="11">
        <v>3232</v>
      </c>
      <c r="F62" s="11" t="s">
        <v>112</v>
      </c>
      <c r="G62" s="64">
        <v>28864.48</v>
      </c>
      <c r="H62" s="64">
        <v>40082</v>
      </c>
      <c r="I62" s="64">
        <v>40082</v>
      </c>
      <c r="J62" s="67">
        <v>32747.81</v>
      </c>
      <c r="K62" s="114">
        <f t="shared" si="15"/>
        <v>113.45366346457655</v>
      </c>
      <c r="L62" s="114">
        <f t="shared" si="16"/>
        <v>81.702035826555559</v>
      </c>
    </row>
    <row r="63" spans="2:12" x14ac:dyDescent="0.3">
      <c r="B63" s="10"/>
      <c r="C63" s="10"/>
      <c r="D63" s="11"/>
      <c r="E63" s="11">
        <v>3233</v>
      </c>
      <c r="F63" s="11" t="s">
        <v>113</v>
      </c>
      <c r="G63" s="64">
        <v>1827.59</v>
      </c>
      <c r="H63" s="64">
        <v>2656</v>
      </c>
      <c r="I63" s="64">
        <v>2656</v>
      </c>
      <c r="J63" s="67">
        <v>1984.09</v>
      </c>
      <c r="K63" s="114">
        <f t="shared" si="15"/>
        <v>108.56318977451178</v>
      </c>
      <c r="L63" s="114">
        <f t="shared" si="16"/>
        <v>74.702183734939752</v>
      </c>
    </row>
    <row r="64" spans="2:12" x14ac:dyDescent="0.3">
      <c r="B64" s="10"/>
      <c r="C64" s="10"/>
      <c r="D64" s="11"/>
      <c r="E64" s="11">
        <v>3234</v>
      </c>
      <c r="F64" s="11" t="s">
        <v>114</v>
      </c>
      <c r="G64" s="64">
        <v>23523.03</v>
      </c>
      <c r="H64" s="64">
        <v>40248</v>
      </c>
      <c r="I64" s="64">
        <v>25248</v>
      </c>
      <c r="J64" s="67">
        <v>19198.66</v>
      </c>
      <c r="K64" s="114">
        <f t="shared" si="15"/>
        <v>81.616441419323962</v>
      </c>
      <c r="L64" s="114">
        <f t="shared" si="16"/>
        <v>76.040320025348535</v>
      </c>
    </row>
    <row r="65" spans="2:12" x14ac:dyDescent="0.3">
      <c r="B65" s="10"/>
      <c r="C65" s="10"/>
      <c r="D65" s="11"/>
      <c r="E65" s="11">
        <v>3236</v>
      </c>
      <c r="F65" s="11" t="s">
        <v>115</v>
      </c>
      <c r="G65" s="64">
        <v>10589.29</v>
      </c>
      <c r="H65" s="64">
        <v>13274</v>
      </c>
      <c r="I65" s="64">
        <v>13274</v>
      </c>
      <c r="J65" s="67">
        <v>4971.22</v>
      </c>
      <c r="K65" s="114">
        <f t="shared" si="15"/>
        <v>46.945734794306318</v>
      </c>
      <c r="L65" s="114">
        <f t="shared" si="16"/>
        <v>37.450806087087543</v>
      </c>
    </row>
    <row r="66" spans="2:12" x14ac:dyDescent="0.3">
      <c r="B66" s="10"/>
      <c r="C66" s="10"/>
      <c r="D66" s="11"/>
      <c r="E66" s="11">
        <v>3237</v>
      </c>
      <c r="F66" s="11" t="s">
        <v>116</v>
      </c>
      <c r="G66" s="64">
        <v>3701.34</v>
      </c>
      <c r="H66" s="64">
        <v>2919</v>
      </c>
      <c r="I66" s="64">
        <v>2919</v>
      </c>
      <c r="J66" s="67">
        <v>6002.86</v>
      </c>
      <c r="K66" s="114">
        <f t="shared" si="15"/>
        <v>162.18072373788951</v>
      </c>
      <c r="L66" s="114">
        <f t="shared" si="16"/>
        <v>205.64782459746488</v>
      </c>
    </row>
    <row r="67" spans="2:12" x14ac:dyDescent="0.3">
      <c r="B67" s="10"/>
      <c r="C67" s="10"/>
      <c r="D67" s="11"/>
      <c r="E67" s="11">
        <v>3239</v>
      </c>
      <c r="F67" s="11" t="s">
        <v>117</v>
      </c>
      <c r="G67" s="64">
        <v>29198.62</v>
      </c>
      <c r="H67" s="64">
        <v>23889</v>
      </c>
      <c r="I67" s="64">
        <v>23889</v>
      </c>
      <c r="J67" s="67">
        <v>26455.9</v>
      </c>
      <c r="K67" s="114">
        <f t="shared" si="15"/>
        <v>90.606679356764133</v>
      </c>
      <c r="L67" s="114">
        <f t="shared" si="16"/>
        <v>110.74511281342878</v>
      </c>
    </row>
    <row r="68" spans="2:12" x14ac:dyDescent="0.3">
      <c r="B68" s="10"/>
      <c r="C68" s="10"/>
      <c r="D68" s="11">
        <v>329</v>
      </c>
      <c r="E68" s="11"/>
      <c r="F68" s="11" t="s">
        <v>118</v>
      </c>
      <c r="G68" s="64">
        <f>G69+G70+G71</f>
        <v>2593.83</v>
      </c>
      <c r="H68" s="64">
        <f t="shared" ref="H68:J68" si="24">H69+H70+H71</f>
        <v>5693</v>
      </c>
      <c r="I68" s="64">
        <f t="shared" si="24"/>
        <v>5693</v>
      </c>
      <c r="J68" s="64">
        <f t="shared" si="24"/>
        <v>3477.9400000000005</v>
      </c>
      <c r="K68" s="114">
        <f t="shared" si="15"/>
        <v>134.08511737469303</v>
      </c>
      <c r="L68" s="114">
        <f t="shared" si="16"/>
        <v>61.091515896715279</v>
      </c>
    </row>
    <row r="69" spans="2:12" x14ac:dyDescent="0.3">
      <c r="B69" s="10"/>
      <c r="C69" s="10"/>
      <c r="D69" s="11"/>
      <c r="E69" s="11">
        <v>3291</v>
      </c>
      <c r="F69" s="11" t="s">
        <v>119</v>
      </c>
      <c r="G69" s="64">
        <v>560.26</v>
      </c>
      <c r="H69" s="64">
        <v>1725</v>
      </c>
      <c r="I69" s="64">
        <v>1725</v>
      </c>
      <c r="J69" s="67">
        <v>1120.7</v>
      </c>
      <c r="K69" s="114">
        <f t="shared" si="15"/>
        <v>200.03212794059903</v>
      </c>
      <c r="L69" s="114">
        <f t="shared" si="16"/>
        <v>64.968115942028987</v>
      </c>
    </row>
    <row r="70" spans="2:12" x14ac:dyDescent="0.3">
      <c r="B70" s="10"/>
      <c r="C70" s="10"/>
      <c r="D70" s="11"/>
      <c r="E70" s="11">
        <v>3292</v>
      </c>
      <c r="F70" s="11" t="s">
        <v>120</v>
      </c>
      <c r="G70" s="64">
        <v>676.48</v>
      </c>
      <c r="H70" s="64">
        <v>1260</v>
      </c>
      <c r="I70" s="64">
        <v>1260</v>
      </c>
      <c r="J70" s="67">
        <v>1735.02</v>
      </c>
      <c r="K70" s="114">
        <f t="shared" si="15"/>
        <v>256.47764900662253</v>
      </c>
      <c r="L70" s="114">
        <f t="shared" si="16"/>
        <v>137.69999999999999</v>
      </c>
    </row>
    <row r="71" spans="2:12" x14ac:dyDescent="0.3">
      <c r="B71" s="10"/>
      <c r="C71" s="10"/>
      <c r="D71" s="11"/>
      <c r="E71" s="11">
        <v>3295</v>
      </c>
      <c r="F71" s="11" t="s">
        <v>121</v>
      </c>
      <c r="G71" s="64">
        <v>1357.09</v>
      </c>
      <c r="H71" s="64">
        <v>2708</v>
      </c>
      <c r="I71" s="64">
        <v>2708</v>
      </c>
      <c r="J71" s="67">
        <v>622.22</v>
      </c>
      <c r="K71" s="114">
        <f t="shared" si="15"/>
        <v>45.849575193981245</v>
      </c>
      <c r="L71" s="114">
        <f t="shared" si="16"/>
        <v>22.977104874446084</v>
      </c>
    </row>
    <row r="72" spans="2:12" x14ac:dyDescent="0.3">
      <c r="B72" s="10"/>
      <c r="C72" s="10">
        <v>34</v>
      </c>
      <c r="D72" s="11"/>
      <c r="E72" s="11"/>
      <c r="F72" s="11" t="s">
        <v>122</v>
      </c>
      <c r="G72" s="64">
        <f>G73</f>
        <v>1115.74</v>
      </c>
      <c r="H72" s="64">
        <f t="shared" ref="H72:J73" si="25">H73</f>
        <v>1992</v>
      </c>
      <c r="I72" s="64">
        <f t="shared" si="25"/>
        <v>1992</v>
      </c>
      <c r="J72" s="64">
        <f t="shared" si="25"/>
        <v>1250.05</v>
      </c>
      <c r="K72" s="114">
        <f t="shared" si="15"/>
        <v>112.03775073045692</v>
      </c>
      <c r="L72" s="114">
        <f t="shared" si="16"/>
        <v>62.753514056224901</v>
      </c>
    </row>
    <row r="73" spans="2:12" x14ac:dyDescent="0.3">
      <c r="B73" s="10"/>
      <c r="C73" s="10"/>
      <c r="D73" s="11">
        <v>343</v>
      </c>
      <c r="E73" s="11"/>
      <c r="F73" s="11" t="s">
        <v>123</v>
      </c>
      <c r="G73" s="64">
        <f>G74</f>
        <v>1115.74</v>
      </c>
      <c r="H73" s="64">
        <f t="shared" si="25"/>
        <v>1992</v>
      </c>
      <c r="I73" s="64">
        <f t="shared" si="25"/>
        <v>1992</v>
      </c>
      <c r="J73" s="64">
        <f t="shared" si="25"/>
        <v>1250.05</v>
      </c>
      <c r="K73" s="114">
        <f t="shared" si="15"/>
        <v>112.03775073045692</v>
      </c>
      <c r="L73" s="114">
        <f t="shared" si="16"/>
        <v>62.753514056224901</v>
      </c>
    </row>
    <row r="74" spans="2:12" x14ac:dyDescent="0.3">
      <c r="B74" s="10"/>
      <c r="C74" s="10"/>
      <c r="D74" s="11"/>
      <c r="E74" s="11">
        <v>3431</v>
      </c>
      <c r="F74" s="11" t="s">
        <v>124</v>
      </c>
      <c r="G74" s="64">
        <v>1115.74</v>
      </c>
      <c r="H74" s="64">
        <v>1992</v>
      </c>
      <c r="I74" s="64">
        <v>1992</v>
      </c>
      <c r="J74" s="67">
        <v>1250.05</v>
      </c>
      <c r="K74" s="114">
        <f t="shared" si="15"/>
        <v>112.03775073045692</v>
      </c>
      <c r="L74" s="114">
        <f t="shared" si="16"/>
        <v>62.753514056224901</v>
      </c>
    </row>
    <row r="75" spans="2:12" x14ac:dyDescent="0.3">
      <c r="B75" s="10"/>
      <c r="C75" s="10">
        <v>36</v>
      </c>
      <c r="D75" s="11"/>
      <c r="E75" s="11"/>
      <c r="F75" s="11" t="s">
        <v>127</v>
      </c>
      <c r="G75" s="64">
        <f>G76</f>
        <v>5364.26</v>
      </c>
      <c r="H75" s="64">
        <f t="shared" ref="H75:J76" si="26">H76</f>
        <v>0</v>
      </c>
      <c r="I75" s="64">
        <f t="shared" si="26"/>
        <v>0</v>
      </c>
      <c r="J75" s="64">
        <f t="shared" si="26"/>
        <v>0</v>
      </c>
      <c r="K75" s="114">
        <f t="shared" si="15"/>
        <v>0</v>
      </c>
      <c r="L75" s="114" t="e">
        <f t="shared" si="16"/>
        <v>#DIV/0!</v>
      </c>
    </row>
    <row r="76" spans="2:12" x14ac:dyDescent="0.3">
      <c r="B76" s="10"/>
      <c r="C76" s="10"/>
      <c r="D76" s="11">
        <v>369</v>
      </c>
      <c r="E76" s="11"/>
      <c r="F76" s="11" t="s">
        <v>125</v>
      </c>
      <c r="G76" s="64">
        <f>G77</f>
        <v>5364.26</v>
      </c>
      <c r="H76" s="64">
        <f t="shared" si="26"/>
        <v>0</v>
      </c>
      <c r="I76" s="64">
        <f t="shared" si="26"/>
        <v>0</v>
      </c>
      <c r="J76" s="64">
        <f t="shared" si="26"/>
        <v>0</v>
      </c>
      <c r="K76" s="114">
        <f t="shared" si="15"/>
        <v>0</v>
      </c>
      <c r="L76" s="114" t="e">
        <f t="shared" si="16"/>
        <v>#DIV/0!</v>
      </c>
    </row>
    <row r="77" spans="2:12" x14ac:dyDescent="0.3">
      <c r="B77" s="10"/>
      <c r="C77" s="10"/>
      <c r="D77" s="11"/>
      <c r="E77" s="11">
        <v>3691</v>
      </c>
      <c r="F77" s="11" t="s">
        <v>126</v>
      </c>
      <c r="G77" s="64">
        <v>5364.26</v>
      </c>
      <c r="H77" s="64">
        <v>0</v>
      </c>
      <c r="I77" s="64"/>
      <c r="J77" s="67">
        <v>0</v>
      </c>
      <c r="K77" s="114">
        <f t="shared" si="15"/>
        <v>0</v>
      </c>
      <c r="L77" s="114" t="e">
        <f t="shared" si="16"/>
        <v>#DIV/0!</v>
      </c>
    </row>
    <row r="78" spans="2:12" ht="26.4" customHeight="1" x14ac:dyDescent="0.3">
      <c r="B78" s="10"/>
      <c r="C78" s="10">
        <v>37</v>
      </c>
      <c r="D78" s="11"/>
      <c r="E78" s="11"/>
      <c r="F78" s="16" t="s">
        <v>128</v>
      </c>
      <c r="G78" s="64">
        <f>G79</f>
        <v>52527.16</v>
      </c>
      <c r="H78" s="64">
        <f t="shared" ref="H78:J78" si="27">H79</f>
        <v>81263</v>
      </c>
      <c r="I78" s="64">
        <f t="shared" si="27"/>
        <v>66263</v>
      </c>
      <c r="J78" s="64">
        <f t="shared" si="27"/>
        <v>58521.72</v>
      </c>
      <c r="K78" s="114">
        <f t="shared" si="15"/>
        <v>111.41230555773431</v>
      </c>
      <c r="L78" s="114">
        <f t="shared" si="16"/>
        <v>88.317341502799451</v>
      </c>
    </row>
    <row r="79" spans="2:12" x14ac:dyDescent="0.3">
      <c r="B79" s="10"/>
      <c r="C79" s="10"/>
      <c r="D79" s="11">
        <v>372</v>
      </c>
      <c r="E79" s="11"/>
      <c r="F79" s="11" t="s">
        <v>129</v>
      </c>
      <c r="G79" s="64">
        <f>G80+G81</f>
        <v>52527.16</v>
      </c>
      <c r="H79" s="64">
        <f t="shared" ref="H79:J79" si="28">H80+H81</f>
        <v>81263</v>
      </c>
      <c r="I79" s="64">
        <f t="shared" si="28"/>
        <v>66263</v>
      </c>
      <c r="J79" s="64">
        <f t="shared" si="28"/>
        <v>58521.72</v>
      </c>
      <c r="K79" s="114">
        <f t="shared" si="15"/>
        <v>111.41230555773431</v>
      </c>
      <c r="L79" s="114">
        <f t="shared" si="16"/>
        <v>88.317341502799451</v>
      </c>
    </row>
    <row r="80" spans="2:12" ht="14.4" customHeight="1" x14ac:dyDescent="0.3">
      <c r="B80" s="10"/>
      <c r="C80" s="10"/>
      <c r="D80" s="11"/>
      <c r="E80" s="11">
        <v>3721</v>
      </c>
      <c r="F80" s="16" t="s">
        <v>130</v>
      </c>
      <c r="G80" s="64">
        <v>22600.93</v>
      </c>
      <c r="H80" s="64">
        <v>49411</v>
      </c>
      <c r="I80" s="64">
        <v>34411</v>
      </c>
      <c r="J80" s="67">
        <v>29137.66</v>
      </c>
      <c r="K80" s="114">
        <f t="shared" si="15"/>
        <v>128.9223939014899</v>
      </c>
      <c r="L80" s="114">
        <f t="shared" si="16"/>
        <v>84.67542355642091</v>
      </c>
    </row>
    <row r="81" spans="2:12" x14ac:dyDescent="0.3">
      <c r="B81" s="10"/>
      <c r="C81" s="10"/>
      <c r="D81" s="11"/>
      <c r="E81" s="11">
        <v>3722</v>
      </c>
      <c r="F81" s="16" t="s">
        <v>131</v>
      </c>
      <c r="G81" s="64">
        <v>29926.23</v>
      </c>
      <c r="H81" s="64">
        <v>31852</v>
      </c>
      <c r="I81" s="64">
        <v>31852</v>
      </c>
      <c r="J81" s="67">
        <v>29384.06</v>
      </c>
      <c r="K81" s="114">
        <f t="shared" si="15"/>
        <v>98.188311725198943</v>
      </c>
      <c r="L81" s="114">
        <f t="shared" si="16"/>
        <v>92.25185231696598</v>
      </c>
    </row>
    <row r="82" spans="2:12" s="71" customFormat="1" x14ac:dyDescent="0.3">
      <c r="B82" s="12">
        <v>4</v>
      </c>
      <c r="C82" s="13"/>
      <c r="D82" s="13"/>
      <c r="E82" s="13"/>
      <c r="F82" s="19" t="s">
        <v>6</v>
      </c>
      <c r="G82" s="74">
        <f>G83+G90</f>
        <v>35158.949999999997</v>
      </c>
      <c r="H82" s="74">
        <f t="shared" ref="H82:J82" si="29">H83+H90</f>
        <v>0</v>
      </c>
      <c r="I82" s="74">
        <f t="shared" si="29"/>
        <v>0</v>
      </c>
      <c r="J82" s="74">
        <f t="shared" si="29"/>
        <v>111742.45</v>
      </c>
      <c r="K82" s="114">
        <f t="shared" si="15"/>
        <v>317.82078247501704</v>
      </c>
      <c r="L82" s="114" t="e">
        <f t="shared" si="16"/>
        <v>#DIV/0!</v>
      </c>
    </row>
    <row r="83" spans="2:12" x14ac:dyDescent="0.3">
      <c r="B83" s="14"/>
      <c r="C83" s="14">
        <v>42</v>
      </c>
      <c r="D83" s="14"/>
      <c r="E83" s="14"/>
      <c r="F83" s="20" t="s">
        <v>132</v>
      </c>
      <c r="G83" s="64">
        <f>G84+G88</f>
        <v>35158.949999999997</v>
      </c>
      <c r="H83" s="64">
        <f t="shared" ref="H83:J83" si="30">H84+H88</f>
        <v>0</v>
      </c>
      <c r="I83" s="64">
        <f t="shared" si="30"/>
        <v>0</v>
      </c>
      <c r="J83" s="64">
        <f t="shared" si="30"/>
        <v>57937.84</v>
      </c>
      <c r="K83" s="114">
        <f t="shared" si="15"/>
        <v>164.78831136879799</v>
      </c>
      <c r="L83" s="114" t="e">
        <f t="shared" si="16"/>
        <v>#DIV/0!</v>
      </c>
    </row>
    <row r="84" spans="2:12" x14ac:dyDescent="0.3">
      <c r="B84" s="14"/>
      <c r="C84" s="14"/>
      <c r="D84" s="10">
        <v>422</v>
      </c>
      <c r="E84" s="10"/>
      <c r="F84" s="10" t="s">
        <v>133</v>
      </c>
      <c r="G84" s="64">
        <f>G85+G86+G87</f>
        <v>20411.599999999999</v>
      </c>
      <c r="H84" s="64">
        <f t="shared" ref="H84:J84" si="31">H85+H86+H87</f>
        <v>0</v>
      </c>
      <c r="I84" s="64">
        <f t="shared" si="31"/>
        <v>0</v>
      </c>
      <c r="J84" s="64">
        <f t="shared" si="31"/>
        <v>10264.299999999999</v>
      </c>
      <c r="K84" s="114">
        <f t="shared" si="15"/>
        <v>50.286601736267613</v>
      </c>
      <c r="L84" s="114" t="e">
        <f t="shared" si="16"/>
        <v>#DIV/0!</v>
      </c>
    </row>
    <row r="85" spans="2:12" x14ac:dyDescent="0.3">
      <c r="B85" s="14"/>
      <c r="C85" s="14"/>
      <c r="D85" s="10"/>
      <c r="E85" s="10">
        <v>4221</v>
      </c>
      <c r="F85" s="10" t="s">
        <v>134</v>
      </c>
      <c r="G85" s="64">
        <v>1459.95</v>
      </c>
      <c r="H85" s="64">
        <v>0</v>
      </c>
      <c r="I85" s="73">
        <v>0</v>
      </c>
      <c r="J85" s="67">
        <v>1247.53</v>
      </c>
      <c r="K85" s="114">
        <f t="shared" si="15"/>
        <v>85.450186650227749</v>
      </c>
      <c r="L85" s="114" t="e">
        <f t="shared" si="16"/>
        <v>#DIV/0!</v>
      </c>
    </row>
    <row r="86" spans="2:12" x14ac:dyDescent="0.3">
      <c r="B86" s="14"/>
      <c r="C86" s="14"/>
      <c r="D86" s="10"/>
      <c r="E86" s="10">
        <v>4222</v>
      </c>
      <c r="F86" s="10" t="s">
        <v>135</v>
      </c>
      <c r="G86" s="64">
        <v>849.29</v>
      </c>
      <c r="H86" s="64">
        <v>0</v>
      </c>
      <c r="I86" s="73">
        <v>0</v>
      </c>
      <c r="J86" s="67">
        <v>384.76</v>
      </c>
      <c r="K86" s="114">
        <f t="shared" si="15"/>
        <v>45.303724287345901</v>
      </c>
      <c r="L86" s="114" t="e">
        <f t="shared" si="16"/>
        <v>#DIV/0!</v>
      </c>
    </row>
    <row r="87" spans="2:12" x14ac:dyDescent="0.3">
      <c r="B87" s="14"/>
      <c r="C87" s="14"/>
      <c r="D87" s="10"/>
      <c r="E87" s="10">
        <v>4227</v>
      </c>
      <c r="F87" s="10" t="s">
        <v>136</v>
      </c>
      <c r="G87" s="64">
        <v>18102.36</v>
      </c>
      <c r="H87" s="64">
        <v>0</v>
      </c>
      <c r="I87" s="73">
        <v>0</v>
      </c>
      <c r="J87" s="67">
        <v>8632.01</v>
      </c>
      <c r="K87" s="114">
        <f t="shared" si="15"/>
        <v>47.684445564003809</v>
      </c>
      <c r="L87" s="114" t="e">
        <f t="shared" si="16"/>
        <v>#DIV/0!</v>
      </c>
    </row>
    <row r="88" spans="2:12" x14ac:dyDescent="0.3">
      <c r="B88" s="14"/>
      <c r="C88" s="14"/>
      <c r="D88" s="10">
        <v>423</v>
      </c>
      <c r="E88" s="10"/>
      <c r="F88" s="10" t="s">
        <v>137</v>
      </c>
      <c r="G88" s="64">
        <f>G89</f>
        <v>14747.35</v>
      </c>
      <c r="H88" s="64">
        <f t="shared" ref="H88:J88" si="32">H89</f>
        <v>0</v>
      </c>
      <c r="I88" s="64">
        <v>0</v>
      </c>
      <c r="J88" s="64">
        <f t="shared" si="32"/>
        <v>47673.54</v>
      </c>
      <c r="K88" s="114">
        <f t="shared" si="15"/>
        <v>323.26851942891437</v>
      </c>
      <c r="L88" s="114" t="e">
        <f t="shared" si="16"/>
        <v>#DIV/0!</v>
      </c>
    </row>
    <row r="89" spans="2:12" x14ac:dyDescent="0.3">
      <c r="B89" s="14"/>
      <c r="C89" s="14"/>
      <c r="D89" s="10"/>
      <c r="E89" s="10">
        <v>4231</v>
      </c>
      <c r="F89" s="10" t="s">
        <v>138</v>
      </c>
      <c r="G89" s="64">
        <v>14747.35</v>
      </c>
      <c r="H89" s="64">
        <v>0</v>
      </c>
      <c r="I89" s="73">
        <v>0</v>
      </c>
      <c r="J89" s="67">
        <v>47673.54</v>
      </c>
      <c r="K89" s="114">
        <f t="shared" si="15"/>
        <v>323.26851942891437</v>
      </c>
      <c r="L89" s="114" t="e">
        <f t="shared" si="16"/>
        <v>#DIV/0!</v>
      </c>
    </row>
    <row r="90" spans="2:12" x14ac:dyDescent="0.3">
      <c r="B90" s="14"/>
      <c r="C90" s="14">
        <v>45</v>
      </c>
      <c r="D90" s="10"/>
      <c r="E90" s="10"/>
      <c r="F90" s="10" t="s">
        <v>139</v>
      </c>
      <c r="G90" s="64">
        <f>G91</f>
        <v>0</v>
      </c>
      <c r="H90" s="64">
        <f t="shared" ref="H90:J90" si="33">H91</f>
        <v>0</v>
      </c>
      <c r="I90" s="64">
        <f t="shared" si="33"/>
        <v>0</v>
      </c>
      <c r="J90" s="64">
        <f t="shared" si="33"/>
        <v>53804.61</v>
      </c>
      <c r="K90" s="114" t="e">
        <f t="shared" si="15"/>
        <v>#DIV/0!</v>
      </c>
      <c r="L90" s="114" t="e">
        <f t="shared" si="16"/>
        <v>#DIV/0!</v>
      </c>
    </row>
    <row r="91" spans="2:12" x14ac:dyDescent="0.3">
      <c r="B91" s="14"/>
      <c r="C91" s="14"/>
      <c r="D91" s="10">
        <v>452</v>
      </c>
      <c r="E91" s="10"/>
      <c r="F91" s="10" t="s">
        <v>140</v>
      </c>
      <c r="G91" s="64">
        <v>0</v>
      </c>
      <c r="H91" s="64">
        <v>0</v>
      </c>
      <c r="I91" s="73">
        <v>0</v>
      </c>
      <c r="J91" s="67">
        <v>53804.61</v>
      </c>
      <c r="K91" s="114" t="e">
        <f t="shared" si="15"/>
        <v>#DIV/0!</v>
      </c>
      <c r="L91" s="114" t="e">
        <f t="shared" si="16"/>
        <v>#DIV/0!</v>
      </c>
    </row>
    <row r="92" spans="2:12" x14ac:dyDescent="0.3">
      <c r="B92" s="14"/>
      <c r="C92" s="14"/>
      <c r="D92" s="10"/>
      <c r="E92" s="10"/>
      <c r="F92" s="10"/>
      <c r="G92" s="64"/>
      <c r="H92" s="64"/>
      <c r="I92" s="73"/>
      <c r="J92" s="67"/>
      <c r="K92" s="68"/>
      <c r="L92" s="68"/>
    </row>
    <row r="93" spans="2:12" x14ac:dyDescent="0.3">
      <c r="B93" s="14"/>
      <c r="C93" s="14"/>
      <c r="D93" s="10"/>
      <c r="E93" s="10"/>
      <c r="F93" s="10"/>
      <c r="G93" s="64"/>
      <c r="H93" s="64"/>
      <c r="I93" s="73"/>
      <c r="J93" s="67"/>
      <c r="K93" s="68"/>
      <c r="L93" s="68"/>
    </row>
    <row r="96" spans="2:12" ht="15" customHeight="1" x14ac:dyDescent="0.3">
      <c r="B96" s="37"/>
      <c r="C96" s="37"/>
      <c r="D96" s="37"/>
      <c r="E96" s="37"/>
      <c r="F96" s="37"/>
      <c r="G96" s="37"/>
      <c r="H96" s="37"/>
      <c r="I96" s="37"/>
      <c r="J96" s="37"/>
      <c r="K96" s="112"/>
      <c r="L96" s="112"/>
    </row>
    <row r="97" spans="2:12" x14ac:dyDescent="0.3">
      <c r="B97" s="37"/>
      <c r="C97" s="37"/>
      <c r="D97" s="37"/>
      <c r="E97" s="37"/>
      <c r="F97" s="37"/>
      <c r="G97" s="37"/>
      <c r="H97" s="37"/>
      <c r="I97" s="37"/>
      <c r="J97" s="37"/>
      <c r="K97" s="112"/>
      <c r="L97" s="112"/>
    </row>
    <row r="98" spans="2:12" ht="4.5" customHeight="1" x14ac:dyDescent="0.3">
      <c r="B98" s="37"/>
      <c r="C98" s="37"/>
      <c r="D98" s="37"/>
      <c r="E98" s="37"/>
      <c r="F98" s="37"/>
      <c r="G98" s="37"/>
      <c r="H98" s="37"/>
      <c r="I98" s="37"/>
      <c r="J98" s="37"/>
      <c r="K98" s="112"/>
      <c r="L98" s="112"/>
    </row>
  </sheetData>
  <mergeCells count="7">
    <mergeCell ref="B38:F38"/>
    <mergeCell ref="B2:L2"/>
    <mergeCell ref="B4:L4"/>
    <mergeCell ref="B6:L6"/>
    <mergeCell ref="B8:F8"/>
    <mergeCell ref="B9:F9"/>
    <mergeCell ref="B37:F37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opLeftCell="B1" workbookViewId="0">
      <selection activeCell="C21" sqref="C21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31" t="s">
        <v>47</v>
      </c>
      <c r="C2" s="131"/>
      <c r="D2" s="131"/>
      <c r="E2" s="131"/>
      <c r="F2" s="131"/>
      <c r="G2" s="131"/>
      <c r="H2" s="131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33.75" customHeight="1" x14ac:dyDescent="0.3">
      <c r="B4" s="43" t="s">
        <v>7</v>
      </c>
      <c r="C4" s="43" t="s">
        <v>78</v>
      </c>
      <c r="D4" s="43" t="s">
        <v>76</v>
      </c>
      <c r="E4" s="43" t="s">
        <v>77</v>
      </c>
      <c r="F4" s="43" t="s">
        <v>79</v>
      </c>
      <c r="G4" s="43" t="s">
        <v>30</v>
      </c>
      <c r="H4" s="43" t="s">
        <v>62</v>
      </c>
    </row>
    <row r="5" spans="2:8" x14ac:dyDescent="0.3">
      <c r="B5" s="43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44</v>
      </c>
      <c r="H5" s="47" t="s">
        <v>45</v>
      </c>
    </row>
    <row r="6" spans="2:8" s="71" customFormat="1" x14ac:dyDescent="0.3">
      <c r="B6" s="9" t="s">
        <v>58</v>
      </c>
      <c r="C6" s="76">
        <f>C7+C11+C14+C18+C23+C27</f>
        <v>2926094.5200000005</v>
      </c>
      <c r="D6" s="76">
        <f t="shared" ref="D6:F6" si="0">D7+D11+D14+D18+D23+D27</f>
        <v>3191674</v>
      </c>
      <c r="E6" s="76">
        <f t="shared" si="0"/>
        <v>3398880</v>
      </c>
      <c r="F6" s="76">
        <f t="shared" si="0"/>
        <v>3457808.2</v>
      </c>
      <c r="G6" s="111">
        <f>F6/C6*100</f>
        <v>118.17144580825092</v>
      </c>
      <c r="H6" s="111">
        <f>F6/E6*100</f>
        <v>101.73375347173189</v>
      </c>
    </row>
    <row r="7" spans="2:8" s="71" customFormat="1" x14ac:dyDescent="0.3">
      <c r="B7" s="9" t="s">
        <v>18</v>
      </c>
      <c r="C7" s="74">
        <f>C8</f>
        <v>2867447.21</v>
      </c>
      <c r="D7" s="74">
        <f t="shared" ref="D7:F7" si="1">D8</f>
        <v>3163404</v>
      </c>
      <c r="E7" s="74">
        <f t="shared" si="1"/>
        <v>3370610</v>
      </c>
      <c r="F7" s="74">
        <f t="shared" si="1"/>
        <v>3381015.89</v>
      </c>
      <c r="G7" s="111">
        <f t="shared" ref="G7:G65" si="2">F7/C7*100</f>
        <v>117.91030984664579</v>
      </c>
      <c r="H7" s="111">
        <f t="shared" ref="H7:H65" si="3">F7/E7*100</f>
        <v>100.30872423685922</v>
      </c>
    </row>
    <row r="8" spans="2:8" x14ac:dyDescent="0.3">
      <c r="B8" s="25" t="s">
        <v>19</v>
      </c>
      <c r="C8" s="64">
        <f>C9</f>
        <v>2867447.21</v>
      </c>
      <c r="D8" s="64">
        <f t="shared" ref="D8:F8" si="4">D9</f>
        <v>3163404</v>
      </c>
      <c r="E8" s="64">
        <f t="shared" si="4"/>
        <v>3370610</v>
      </c>
      <c r="F8" s="64">
        <f t="shared" si="4"/>
        <v>3381015.89</v>
      </c>
      <c r="G8" s="111">
        <f t="shared" si="2"/>
        <v>117.91030984664579</v>
      </c>
      <c r="H8" s="111">
        <f t="shared" si="3"/>
        <v>100.30872423685922</v>
      </c>
    </row>
    <row r="9" spans="2:8" ht="26.4" x14ac:dyDescent="0.3">
      <c r="B9" s="25" t="s">
        <v>141</v>
      </c>
      <c r="C9" s="64">
        <v>2867447.21</v>
      </c>
      <c r="D9" s="64">
        <v>3163404</v>
      </c>
      <c r="E9" s="64">
        <v>3370610</v>
      </c>
      <c r="F9" s="67">
        <v>3381015.89</v>
      </c>
      <c r="G9" s="111">
        <f t="shared" si="2"/>
        <v>117.91030984664579</v>
      </c>
      <c r="H9" s="111">
        <f t="shared" si="3"/>
        <v>100.30872423685922</v>
      </c>
    </row>
    <row r="10" spans="2:8" x14ac:dyDescent="0.3">
      <c r="B10" s="26"/>
      <c r="C10" s="64"/>
      <c r="D10" s="64"/>
      <c r="E10" s="64"/>
      <c r="F10" s="67"/>
      <c r="G10" s="111" t="e">
        <f t="shared" si="2"/>
        <v>#DIV/0!</v>
      </c>
      <c r="H10" s="111" t="e">
        <f t="shared" si="3"/>
        <v>#DIV/0!</v>
      </c>
    </row>
    <row r="11" spans="2:8" s="71" customFormat="1" x14ac:dyDescent="0.3">
      <c r="B11" s="9" t="s">
        <v>22</v>
      </c>
      <c r="C11" s="74">
        <f>C12</f>
        <v>0</v>
      </c>
      <c r="D11" s="74">
        <f t="shared" ref="D11:F11" si="5">D12</f>
        <v>0</v>
      </c>
      <c r="E11" s="74">
        <f t="shared" si="5"/>
        <v>0</v>
      </c>
      <c r="F11" s="74">
        <f t="shared" si="5"/>
        <v>0</v>
      </c>
      <c r="G11" s="111" t="e">
        <f t="shared" si="2"/>
        <v>#DIV/0!</v>
      </c>
      <c r="H11" s="111" t="e">
        <f t="shared" si="3"/>
        <v>#DIV/0!</v>
      </c>
    </row>
    <row r="12" spans="2:8" x14ac:dyDescent="0.3">
      <c r="B12" s="27" t="s">
        <v>23</v>
      </c>
      <c r="C12" s="64">
        <v>0</v>
      </c>
      <c r="D12" s="64">
        <v>0</v>
      </c>
      <c r="E12" s="73"/>
      <c r="F12" s="67">
        <v>0</v>
      </c>
      <c r="G12" s="111" t="e">
        <f t="shared" si="2"/>
        <v>#DIV/0!</v>
      </c>
      <c r="H12" s="111" t="e">
        <f t="shared" si="3"/>
        <v>#DIV/0!</v>
      </c>
    </row>
    <row r="13" spans="2:8" x14ac:dyDescent="0.3">
      <c r="B13" s="27"/>
      <c r="C13" s="64"/>
      <c r="D13" s="64"/>
      <c r="E13" s="73"/>
      <c r="F13" s="67"/>
      <c r="G13" s="111" t="e">
        <f t="shared" si="2"/>
        <v>#DIV/0!</v>
      </c>
      <c r="H13" s="111" t="e">
        <f t="shared" si="3"/>
        <v>#DIV/0!</v>
      </c>
    </row>
    <row r="14" spans="2:8" s="71" customFormat="1" x14ac:dyDescent="0.3">
      <c r="B14" s="9" t="s">
        <v>24</v>
      </c>
      <c r="C14" s="74">
        <f>C15</f>
        <v>7677.66</v>
      </c>
      <c r="D14" s="74">
        <f t="shared" ref="D14:F14" si="6">D15</f>
        <v>7698</v>
      </c>
      <c r="E14" s="74">
        <f t="shared" si="6"/>
        <v>7698</v>
      </c>
      <c r="F14" s="74">
        <f t="shared" si="6"/>
        <v>12729.75</v>
      </c>
      <c r="G14" s="111">
        <f t="shared" si="2"/>
        <v>165.80247106540273</v>
      </c>
      <c r="H14" s="111">
        <f t="shared" si="3"/>
        <v>165.3643803585347</v>
      </c>
    </row>
    <row r="15" spans="2:8" x14ac:dyDescent="0.3">
      <c r="B15" s="27" t="s">
        <v>25</v>
      </c>
      <c r="C15" s="64">
        <f>C16</f>
        <v>7677.66</v>
      </c>
      <c r="D15" s="64">
        <f t="shared" ref="D15:F15" si="7">D16</f>
        <v>7698</v>
      </c>
      <c r="E15" s="64">
        <f t="shared" si="7"/>
        <v>7698</v>
      </c>
      <c r="F15" s="64">
        <f t="shared" si="7"/>
        <v>12729.75</v>
      </c>
      <c r="G15" s="111">
        <f t="shared" si="2"/>
        <v>165.80247106540273</v>
      </c>
      <c r="H15" s="111">
        <f t="shared" si="3"/>
        <v>165.3643803585347</v>
      </c>
    </row>
    <row r="16" spans="2:8" x14ac:dyDescent="0.3">
      <c r="B16" s="75" t="s">
        <v>142</v>
      </c>
      <c r="C16" s="64">
        <v>7677.66</v>
      </c>
      <c r="D16" s="64">
        <v>7698</v>
      </c>
      <c r="E16" s="73">
        <v>7698</v>
      </c>
      <c r="F16" s="67">
        <v>12729.75</v>
      </c>
      <c r="G16" s="111">
        <f t="shared" si="2"/>
        <v>165.80247106540273</v>
      </c>
      <c r="H16" s="111">
        <f t="shared" si="3"/>
        <v>165.3643803585347</v>
      </c>
    </row>
    <row r="17" spans="2:8" x14ac:dyDescent="0.3">
      <c r="B17" s="75"/>
      <c r="C17" s="64"/>
      <c r="D17" s="64"/>
      <c r="E17" s="73"/>
      <c r="F17" s="67"/>
      <c r="G17" s="111" t="e">
        <f t="shared" si="2"/>
        <v>#DIV/0!</v>
      </c>
      <c r="H17" s="111" t="e">
        <f t="shared" si="3"/>
        <v>#DIV/0!</v>
      </c>
    </row>
    <row r="18" spans="2:8" s="71" customFormat="1" x14ac:dyDescent="0.3">
      <c r="B18" s="9" t="s">
        <v>143</v>
      </c>
      <c r="C18" s="74">
        <f>C19</f>
        <v>22075.31</v>
      </c>
      <c r="D18" s="74">
        <f t="shared" ref="D18:F18" si="8">D19</f>
        <v>19908</v>
      </c>
      <c r="E18" s="74">
        <f t="shared" si="8"/>
        <v>19908</v>
      </c>
      <c r="F18" s="74">
        <f t="shared" si="8"/>
        <v>39004.31</v>
      </c>
      <c r="G18" s="111">
        <f t="shared" si="2"/>
        <v>176.68748479636298</v>
      </c>
      <c r="H18" s="111">
        <f t="shared" si="3"/>
        <v>195.92279485633915</v>
      </c>
    </row>
    <row r="19" spans="2:8" x14ac:dyDescent="0.3">
      <c r="B19" s="75" t="s">
        <v>144</v>
      </c>
      <c r="C19" s="64">
        <f>C20+C21</f>
        <v>22075.31</v>
      </c>
      <c r="D19" s="64">
        <f t="shared" ref="D19:F19" si="9">D20+D21</f>
        <v>19908</v>
      </c>
      <c r="E19" s="64">
        <f t="shared" si="9"/>
        <v>19908</v>
      </c>
      <c r="F19" s="64">
        <f t="shared" si="9"/>
        <v>39004.31</v>
      </c>
      <c r="G19" s="111">
        <f t="shared" si="2"/>
        <v>176.68748479636298</v>
      </c>
      <c r="H19" s="111">
        <f t="shared" si="3"/>
        <v>195.92279485633915</v>
      </c>
    </row>
    <row r="20" spans="2:8" ht="26.4" x14ac:dyDescent="0.3">
      <c r="B20" s="75" t="s">
        <v>149</v>
      </c>
      <c r="C20" s="64">
        <v>22075.31</v>
      </c>
      <c r="D20" s="64">
        <v>19908</v>
      </c>
      <c r="E20" s="73">
        <v>19908</v>
      </c>
      <c r="F20" s="67">
        <v>26141.279999999999</v>
      </c>
      <c r="G20" s="111">
        <f t="shared" si="2"/>
        <v>118.41863149373665</v>
      </c>
      <c r="H20" s="111">
        <f t="shared" si="3"/>
        <v>131.31042796865583</v>
      </c>
    </row>
    <row r="21" spans="2:8" ht="26.4" x14ac:dyDescent="0.3">
      <c r="B21" s="75" t="s">
        <v>147</v>
      </c>
      <c r="C21" s="64">
        <v>0</v>
      </c>
      <c r="D21" s="64">
        <v>0</v>
      </c>
      <c r="E21" s="73">
        <v>0</v>
      </c>
      <c r="F21" s="67">
        <v>12863.03</v>
      </c>
      <c r="G21" s="111" t="e">
        <f t="shared" si="2"/>
        <v>#DIV/0!</v>
      </c>
      <c r="H21" s="111" t="e">
        <f t="shared" si="3"/>
        <v>#DIV/0!</v>
      </c>
    </row>
    <row r="22" spans="2:8" x14ac:dyDescent="0.3">
      <c r="B22" s="75"/>
      <c r="C22" s="64"/>
      <c r="D22" s="64"/>
      <c r="E22" s="73"/>
      <c r="F22" s="67"/>
      <c r="G22" s="111" t="e">
        <f t="shared" si="2"/>
        <v>#DIV/0!</v>
      </c>
      <c r="H22" s="111" t="e">
        <f t="shared" si="3"/>
        <v>#DIV/0!</v>
      </c>
    </row>
    <row r="23" spans="2:8" s="71" customFormat="1" x14ac:dyDescent="0.3">
      <c r="B23" s="9" t="s">
        <v>145</v>
      </c>
      <c r="C23" s="74">
        <f>C24</f>
        <v>12487.66</v>
      </c>
      <c r="D23" s="74">
        <f t="shared" ref="D23:F23" si="10">D24</f>
        <v>0</v>
      </c>
      <c r="E23" s="74">
        <f t="shared" si="10"/>
        <v>0</v>
      </c>
      <c r="F23" s="74">
        <f t="shared" si="10"/>
        <v>14790.24</v>
      </c>
      <c r="G23" s="111">
        <f t="shared" si="2"/>
        <v>118.43884282563747</v>
      </c>
      <c r="H23" s="111" t="e">
        <f t="shared" si="3"/>
        <v>#DIV/0!</v>
      </c>
    </row>
    <row r="24" spans="2:8" x14ac:dyDescent="0.3">
      <c r="B24" s="75" t="s">
        <v>146</v>
      </c>
      <c r="C24" s="64">
        <f>C25</f>
        <v>12487.66</v>
      </c>
      <c r="D24" s="64">
        <f t="shared" ref="D24:F24" si="11">D25</f>
        <v>0</v>
      </c>
      <c r="E24" s="64">
        <f t="shared" si="11"/>
        <v>0</v>
      </c>
      <c r="F24" s="64">
        <f t="shared" si="11"/>
        <v>14790.24</v>
      </c>
      <c r="G24" s="111">
        <f t="shared" si="2"/>
        <v>118.43884282563747</v>
      </c>
      <c r="H24" s="111" t="e">
        <f t="shared" si="3"/>
        <v>#DIV/0!</v>
      </c>
    </row>
    <row r="25" spans="2:8" ht="26.4" x14ac:dyDescent="0.3">
      <c r="B25" s="75" t="s">
        <v>147</v>
      </c>
      <c r="C25" s="64">
        <v>12487.66</v>
      </c>
      <c r="D25" s="64">
        <v>0</v>
      </c>
      <c r="E25" s="73">
        <v>0</v>
      </c>
      <c r="F25" s="67">
        <v>14790.24</v>
      </c>
      <c r="G25" s="111">
        <f t="shared" si="2"/>
        <v>118.43884282563747</v>
      </c>
      <c r="H25" s="111" t="e">
        <f t="shared" si="3"/>
        <v>#DIV/0!</v>
      </c>
    </row>
    <row r="26" spans="2:8" x14ac:dyDescent="0.3">
      <c r="B26" s="75"/>
      <c r="C26" s="64"/>
      <c r="D26" s="64"/>
      <c r="E26" s="73"/>
      <c r="F26" s="67"/>
      <c r="G26" s="111" t="e">
        <f t="shared" si="2"/>
        <v>#DIV/0!</v>
      </c>
      <c r="H26" s="111" t="e">
        <f t="shared" si="3"/>
        <v>#DIV/0!</v>
      </c>
    </row>
    <row r="27" spans="2:8" s="71" customFormat="1" x14ac:dyDescent="0.3">
      <c r="B27" s="9" t="s">
        <v>156</v>
      </c>
      <c r="C27" s="74">
        <f>C28</f>
        <v>16406.68</v>
      </c>
      <c r="D27" s="74">
        <f t="shared" ref="D27:F27" si="12">D28</f>
        <v>664</v>
      </c>
      <c r="E27" s="74">
        <f t="shared" si="12"/>
        <v>664</v>
      </c>
      <c r="F27" s="74">
        <f t="shared" si="12"/>
        <v>10268.01</v>
      </c>
      <c r="G27" s="111">
        <f t="shared" si="2"/>
        <v>62.584325408918808</v>
      </c>
      <c r="H27" s="111">
        <f t="shared" si="3"/>
        <v>1546.3870481927711</v>
      </c>
    </row>
    <row r="28" spans="2:8" x14ac:dyDescent="0.3">
      <c r="B28" s="75" t="s">
        <v>148</v>
      </c>
      <c r="C28" s="64">
        <f>C29</f>
        <v>16406.68</v>
      </c>
      <c r="D28" s="64">
        <f t="shared" ref="D28:F28" si="13">D29</f>
        <v>664</v>
      </c>
      <c r="E28" s="64">
        <f t="shared" si="13"/>
        <v>664</v>
      </c>
      <c r="F28" s="64">
        <f t="shared" si="13"/>
        <v>10268.01</v>
      </c>
      <c r="G28" s="111">
        <f t="shared" si="2"/>
        <v>62.584325408918808</v>
      </c>
      <c r="H28" s="111">
        <f t="shared" si="3"/>
        <v>1546.3870481927711</v>
      </c>
    </row>
    <row r="29" spans="2:8" x14ac:dyDescent="0.3">
      <c r="B29" s="75" t="s">
        <v>142</v>
      </c>
      <c r="C29" s="64">
        <v>16406.68</v>
      </c>
      <c r="D29" s="64">
        <v>664</v>
      </c>
      <c r="E29" s="73">
        <v>664</v>
      </c>
      <c r="F29" s="67">
        <v>10268.01</v>
      </c>
      <c r="G29" s="111">
        <f t="shared" si="2"/>
        <v>62.584325408918808</v>
      </c>
      <c r="H29" s="111">
        <f t="shared" si="3"/>
        <v>1546.3870481927711</v>
      </c>
    </row>
    <row r="30" spans="2:8" x14ac:dyDescent="0.3">
      <c r="B30" s="14"/>
      <c r="C30" s="64"/>
      <c r="D30" s="64"/>
      <c r="E30" s="73"/>
      <c r="F30" s="67"/>
      <c r="G30" s="111" t="e">
        <f t="shared" si="2"/>
        <v>#DIV/0!</v>
      </c>
      <c r="H30" s="111" t="e">
        <f t="shared" si="3"/>
        <v>#DIV/0!</v>
      </c>
    </row>
    <row r="31" spans="2:8" x14ac:dyDescent="0.3">
      <c r="B31" s="27"/>
      <c r="C31" s="64"/>
      <c r="D31" s="64"/>
      <c r="E31" s="73"/>
      <c r="F31" s="67"/>
      <c r="G31" s="111" t="e">
        <f t="shared" si="2"/>
        <v>#DIV/0!</v>
      </c>
      <c r="H31" s="111" t="e">
        <f t="shared" si="3"/>
        <v>#DIV/0!</v>
      </c>
    </row>
    <row r="32" spans="2:8" s="71" customFormat="1" ht="14.4" customHeight="1" x14ac:dyDescent="0.3">
      <c r="B32" s="9" t="s">
        <v>59</v>
      </c>
      <c r="C32" s="74">
        <f>C33+C43+C45+C50+C56+C61</f>
        <v>2909655.1</v>
      </c>
      <c r="D32" s="74">
        <f>D33+D43+D45+D50+D56+D61</f>
        <v>3191674</v>
      </c>
      <c r="E32" s="74">
        <f>E33+E43+E45+E50+E56+E61</f>
        <v>3398880</v>
      </c>
      <c r="F32" s="74">
        <f>F33+F43+F45+F50+F56+F61</f>
        <v>3449225.0799999996</v>
      </c>
      <c r="G32" s="111">
        <f t="shared" si="2"/>
        <v>118.54412160396603</v>
      </c>
      <c r="H32" s="111">
        <f t="shared" si="3"/>
        <v>101.48122558019111</v>
      </c>
    </row>
    <row r="33" spans="2:8" s="71" customFormat="1" ht="14.4" customHeight="1" x14ac:dyDescent="0.3">
      <c r="B33" s="9" t="s">
        <v>18</v>
      </c>
      <c r="C33" s="74">
        <f>C34</f>
        <v>2867447.21</v>
      </c>
      <c r="D33" s="74">
        <f t="shared" ref="D33:F33" si="14">D34</f>
        <v>3163404</v>
      </c>
      <c r="E33" s="74">
        <f t="shared" si="14"/>
        <v>3370610</v>
      </c>
      <c r="F33" s="74">
        <f t="shared" si="14"/>
        <v>3381015.8899999997</v>
      </c>
      <c r="G33" s="111">
        <f t="shared" si="2"/>
        <v>117.91030984664579</v>
      </c>
      <c r="H33" s="111">
        <f t="shared" si="3"/>
        <v>100.30872423685919</v>
      </c>
    </row>
    <row r="34" spans="2:8" ht="14.4" customHeight="1" x14ac:dyDescent="0.3">
      <c r="B34" s="25" t="s">
        <v>19</v>
      </c>
      <c r="C34" s="64">
        <f>C35+C36+C37+C38+C39</f>
        <v>2867447.21</v>
      </c>
      <c r="D34" s="64">
        <f t="shared" ref="D34:E34" si="15">D35+D36+D37+D38</f>
        <v>3163404</v>
      </c>
      <c r="E34" s="64">
        <f t="shared" si="15"/>
        <v>3370610</v>
      </c>
      <c r="F34" s="64">
        <f>F35+F36+F37+F38+F39+F40</f>
        <v>3381015.8899999997</v>
      </c>
      <c r="G34" s="111">
        <f t="shared" si="2"/>
        <v>117.91030984664579</v>
      </c>
      <c r="H34" s="111">
        <f t="shared" si="3"/>
        <v>100.30872423685919</v>
      </c>
    </row>
    <row r="35" spans="2:8" ht="14.4" customHeight="1" x14ac:dyDescent="0.3">
      <c r="B35" s="25" t="s">
        <v>150</v>
      </c>
      <c r="C35" s="64">
        <v>2272745.7999999998</v>
      </c>
      <c r="D35" s="64">
        <v>2493860</v>
      </c>
      <c r="E35" s="64">
        <v>2701066</v>
      </c>
      <c r="F35" s="67">
        <v>2692522.38</v>
      </c>
      <c r="G35" s="111">
        <f t="shared" si="2"/>
        <v>118.4700189524055</v>
      </c>
      <c r="H35" s="111">
        <f t="shared" si="3"/>
        <v>99.683694511722408</v>
      </c>
    </row>
    <row r="36" spans="2:8" ht="14.4" customHeight="1" x14ac:dyDescent="0.3">
      <c r="B36" s="25" t="s">
        <v>151</v>
      </c>
      <c r="C36" s="64">
        <v>514175.32</v>
      </c>
      <c r="D36" s="64">
        <v>586289</v>
      </c>
      <c r="E36" s="64">
        <v>601289</v>
      </c>
      <c r="F36" s="67">
        <v>560541.59</v>
      </c>
      <c r="G36" s="111">
        <f t="shared" si="2"/>
        <v>109.01759928889625</v>
      </c>
      <c r="H36" s="111">
        <f t="shared" si="3"/>
        <v>93.2233235598855</v>
      </c>
    </row>
    <row r="37" spans="2:8" ht="14.4" customHeight="1" x14ac:dyDescent="0.3">
      <c r="B37" s="25" t="s">
        <v>152</v>
      </c>
      <c r="C37" s="64">
        <v>1115.74</v>
      </c>
      <c r="D37" s="64">
        <v>1992</v>
      </c>
      <c r="E37" s="64">
        <v>1992</v>
      </c>
      <c r="F37" s="67">
        <v>1250.05</v>
      </c>
      <c r="G37" s="111">
        <f t="shared" si="2"/>
        <v>112.03775073045692</v>
      </c>
      <c r="H37" s="111">
        <f t="shared" si="3"/>
        <v>62.753514056224901</v>
      </c>
    </row>
    <row r="38" spans="2:8" ht="14.4" customHeight="1" x14ac:dyDescent="0.3">
      <c r="B38" s="25" t="s">
        <v>153</v>
      </c>
      <c r="C38" s="64">
        <v>52527.16</v>
      </c>
      <c r="D38" s="64">
        <v>81263</v>
      </c>
      <c r="E38" s="64">
        <v>66263</v>
      </c>
      <c r="F38" s="67">
        <v>58161.72</v>
      </c>
      <c r="G38" s="111">
        <f t="shared" si="2"/>
        <v>110.72694583145177</v>
      </c>
      <c r="H38" s="111">
        <f t="shared" si="3"/>
        <v>87.774051884158581</v>
      </c>
    </row>
    <row r="39" spans="2:8" ht="14.4" customHeight="1" x14ac:dyDescent="0.3">
      <c r="B39" s="25" t="s">
        <v>155</v>
      </c>
      <c r="C39" s="64">
        <v>26883.19</v>
      </c>
      <c r="D39" s="64">
        <v>0</v>
      </c>
      <c r="E39" s="64">
        <v>0</v>
      </c>
      <c r="F39" s="67">
        <v>14735.54</v>
      </c>
      <c r="G39" s="111">
        <f t="shared" si="2"/>
        <v>54.813212271311563</v>
      </c>
      <c r="H39" s="111" t="e">
        <f t="shared" si="3"/>
        <v>#DIV/0!</v>
      </c>
    </row>
    <row r="40" spans="2:8" ht="14.4" customHeight="1" x14ac:dyDescent="0.3">
      <c r="B40" s="25" t="s">
        <v>154</v>
      </c>
      <c r="C40" s="64">
        <v>0</v>
      </c>
      <c r="D40" s="64">
        <v>0</v>
      </c>
      <c r="E40" s="64">
        <v>0</v>
      </c>
      <c r="F40" s="67">
        <v>53804.61</v>
      </c>
      <c r="G40" s="111" t="e">
        <f t="shared" si="2"/>
        <v>#DIV/0!</v>
      </c>
      <c r="H40" s="111" t="e">
        <f t="shared" si="3"/>
        <v>#DIV/0!</v>
      </c>
    </row>
    <row r="41" spans="2:8" ht="14.4" customHeight="1" x14ac:dyDescent="0.3">
      <c r="B41" s="25"/>
      <c r="C41" s="64"/>
      <c r="D41" s="64"/>
      <c r="E41" s="64"/>
      <c r="F41" s="67"/>
      <c r="G41" s="111" t="e">
        <f t="shared" si="2"/>
        <v>#DIV/0!</v>
      </c>
      <c r="H41" s="111" t="e">
        <f t="shared" si="3"/>
        <v>#DIV/0!</v>
      </c>
    </row>
    <row r="42" spans="2:8" s="71" customFormat="1" x14ac:dyDescent="0.3">
      <c r="B42" s="9" t="s">
        <v>22</v>
      </c>
      <c r="C42" s="74">
        <f>C43</f>
        <v>0</v>
      </c>
      <c r="D42" s="74">
        <f t="shared" ref="D42:F42" si="16">D43</f>
        <v>0</v>
      </c>
      <c r="E42" s="74">
        <f t="shared" si="16"/>
        <v>0</v>
      </c>
      <c r="F42" s="74">
        <f t="shared" si="16"/>
        <v>0</v>
      </c>
      <c r="G42" s="111" t="e">
        <f t="shared" si="2"/>
        <v>#DIV/0!</v>
      </c>
      <c r="H42" s="111" t="e">
        <f t="shared" si="3"/>
        <v>#DIV/0!</v>
      </c>
    </row>
    <row r="43" spans="2:8" x14ac:dyDescent="0.3">
      <c r="B43" s="27" t="s">
        <v>23</v>
      </c>
      <c r="C43" s="64">
        <v>0</v>
      </c>
      <c r="D43" s="64">
        <v>0</v>
      </c>
      <c r="E43" s="73">
        <v>0</v>
      </c>
      <c r="F43" s="67">
        <v>0</v>
      </c>
      <c r="G43" s="111" t="e">
        <f t="shared" si="2"/>
        <v>#DIV/0!</v>
      </c>
      <c r="H43" s="111" t="e">
        <f t="shared" si="3"/>
        <v>#DIV/0!</v>
      </c>
    </row>
    <row r="44" spans="2:8" x14ac:dyDescent="0.3">
      <c r="B44" s="27"/>
      <c r="C44" s="64"/>
      <c r="D44" s="64"/>
      <c r="E44" s="73"/>
      <c r="F44" s="67"/>
      <c r="G44" s="111" t="e">
        <f t="shared" si="2"/>
        <v>#DIV/0!</v>
      </c>
      <c r="H44" s="111" t="e">
        <f t="shared" si="3"/>
        <v>#DIV/0!</v>
      </c>
    </row>
    <row r="45" spans="2:8" s="71" customFormat="1" x14ac:dyDescent="0.3">
      <c r="B45" s="9" t="s">
        <v>24</v>
      </c>
      <c r="C45" s="74">
        <f>C46</f>
        <v>5925.84</v>
      </c>
      <c r="D45" s="74">
        <f t="shared" ref="D45:F45" si="17">D46</f>
        <v>7698</v>
      </c>
      <c r="E45" s="74">
        <f t="shared" si="17"/>
        <v>7698</v>
      </c>
      <c r="F45" s="74">
        <f t="shared" si="17"/>
        <v>5432.72</v>
      </c>
      <c r="G45" s="111">
        <f t="shared" si="2"/>
        <v>91.678479337950407</v>
      </c>
      <c r="H45" s="111">
        <f t="shared" si="3"/>
        <v>70.573135879449211</v>
      </c>
    </row>
    <row r="46" spans="2:8" x14ac:dyDescent="0.3">
      <c r="B46" s="27" t="s">
        <v>25</v>
      </c>
      <c r="C46" s="64">
        <f>C47+C48</f>
        <v>5925.84</v>
      </c>
      <c r="D46" s="64">
        <f t="shared" ref="D46:F46" si="18">D47+D48</f>
        <v>7698</v>
      </c>
      <c r="E46" s="64">
        <f t="shared" si="18"/>
        <v>7698</v>
      </c>
      <c r="F46" s="64">
        <f t="shared" si="18"/>
        <v>5432.72</v>
      </c>
      <c r="G46" s="111">
        <f t="shared" si="2"/>
        <v>91.678479337950407</v>
      </c>
      <c r="H46" s="111">
        <f t="shared" si="3"/>
        <v>70.573135879449211</v>
      </c>
    </row>
    <row r="47" spans="2:8" x14ac:dyDescent="0.3">
      <c r="B47" s="25" t="s">
        <v>151</v>
      </c>
      <c r="C47" s="64">
        <v>5311.72</v>
      </c>
      <c r="D47" s="64">
        <v>7698</v>
      </c>
      <c r="E47" s="73">
        <v>7698</v>
      </c>
      <c r="F47" s="67">
        <v>4377.55</v>
      </c>
      <c r="G47" s="111">
        <f t="shared" si="2"/>
        <v>82.413041350071154</v>
      </c>
      <c r="H47" s="111">
        <f t="shared" si="3"/>
        <v>56.866069108859449</v>
      </c>
    </row>
    <row r="48" spans="2:8" x14ac:dyDescent="0.3">
      <c r="B48" s="25" t="s">
        <v>155</v>
      </c>
      <c r="C48" s="67">
        <v>614.12</v>
      </c>
      <c r="D48" s="67">
        <v>0</v>
      </c>
      <c r="E48" s="67">
        <v>0</v>
      </c>
      <c r="F48" s="67">
        <v>1055.17</v>
      </c>
      <c r="G48" s="111">
        <f t="shared" si="2"/>
        <v>171.81821142447731</v>
      </c>
      <c r="H48" s="111" t="e">
        <f t="shared" si="3"/>
        <v>#DIV/0!</v>
      </c>
    </row>
    <row r="49" spans="1:11" ht="15" customHeight="1" x14ac:dyDescent="0.3">
      <c r="B49" s="77"/>
      <c r="C49" s="78"/>
      <c r="D49" s="78"/>
      <c r="E49" s="78"/>
      <c r="F49" s="78"/>
      <c r="G49" s="111" t="e">
        <f t="shared" si="2"/>
        <v>#DIV/0!</v>
      </c>
      <c r="H49" s="111" t="e">
        <f t="shared" si="3"/>
        <v>#DIV/0!</v>
      </c>
      <c r="I49" s="37"/>
      <c r="J49" s="37"/>
      <c r="K49" s="37"/>
    </row>
    <row r="50" spans="1:11" s="71" customFormat="1" x14ac:dyDescent="0.3">
      <c r="B50" s="9" t="s">
        <v>143</v>
      </c>
      <c r="C50" s="74">
        <f>C51</f>
        <v>21827.11</v>
      </c>
      <c r="D50" s="74">
        <f t="shared" ref="D50:E50" si="19">D51</f>
        <v>19908</v>
      </c>
      <c r="E50" s="74">
        <f t="shared" si="19"/>
        <v>19908</v>
      </c>
      <c r="F50" s="74">
        <f>F51</f>
        <v>38545.839999999997</v>
      </c>
      <c r="G50" s="111">
        <f t="shared" si="2"/>
        <v>176.59616870946266</v>
      </c>
      <c r="H50" s="111">
        <f t="shared" si="3"/>
        <v>193.61985131605383</v>
      </c>
    </row>
    <row r="51" spans="1:11" x14ac:dyDescent="0.3">
      <c r="B51" s="25" t="s">
        <v>144</v>
      </c>
      <c r="C51" s="64">
        <f>C52+C54+C53</f>
        <v>21827.11</v>
      </c>
      <c r="D51" s="64">
        <f t="shared" ref="D51:F51" si="20">D52+D54</f>
        <v>19908</v>
      </c>
      <c r="E51" s="64">
        <f t="shared" si="20"/>
        <v>19908</v>
      </c>
      <c r="F51" s="64">
        <f t="shared" si="20"/>
        <v>38545.839999999997</v>
      </c>
      <c r="G51" s="111">
        <f t="shared" si="2"/>
        <v>176.59616870946266</v>
      </c>
      <c r="H51" s="111">
        <f t="shared" si="3"/>
        <v>193.61985131605383</v>
      </c>
    </row>
    <row r="52" spans="1:11" x14ac:dyDescent="0.3">
      <c r="B52" s="25" t="s">
        <v>151</v>
      </c>
      <c r="C52" s="67">
        <v>16462.849999999999</v>
      </c>
      <c r="D52" s="67">
        <v>19908</v>
      </c>
      <c r="E52" s="67">
        <v>19908</v>
      </c>
      <c r="F52" s="67">
        <v>5607.84</v>
      </c>
      <c r="G52" s="111">
        <f t="shared" si="2"/>
        <v>34.063603811004782</v>
      </c>
      <c r="H52" s="111">
        <f t="shared" si="3"/>
        <v>28.16877637130802</v>
      </c>
    </row>
    <row r="53" spans="1:11" x14ac:dyDescent="0.3">
      <c r="B53" s="11" t="s">
        <v>157</v>
      </c>
      <c r="C53" s="67">
        <v>5364.26</v>
      </c>
      <c r="D53" s="67">
        <v>0</v>
      </c>
      <c r="E53" s="67">
        <v>0</v>
      </c>
      <c r="F53" s="67">
        <v>0</v>
      </c>
      <c r="G53" s="111">
        <f t="shared" si="2"/>
        <v>0</v>
      </c>
      <c r="H53" s="111" t="e">
        <f t="shared" si="3"/>
        <v>#DIV/0!</v>
      </c>
    </row>
    <row r="54" spans="1:11" x14ac:dyDescent="0.3">
      <c r="B54" s="25" t="s">
        <v>155</v>
      </c>
      <c r="C54" s="67">
        <v>0</v>
      </c>
      <c r="D54" s="67">
        <v>0</v>
      </c>
      <c r="E54" s="67">
        <v>0</v>
      </c>
      <c r="F54" s="67">
        <v>32938</v>
      </c>
      <c r="G54" s="111" t="e">
        <f t="shared" si="2"/>
        <v>#DIV/0!</v>
      </c>
      <c r="H54" s="111" t="e">
        <f t="shared" si="3"/>
        <v>#DIV/0!</v>
      </c>
    </row>
    <row r="55" spans="1:11" x14ac:dyDescent="0.3">
      <c r="B55" s="68"/>
      <c r="C55" s="67"/>
      <c r="D55" s="67"/>
      <c r="E55" s="67"/>
      <c r="F55" s="67"/>
      <c r="G55" s="111" t="e">
        <f t="shared" si="2"/>
        <v>#DIV/0!</v>
      </c>
      <c r="H55" s="111" t="e">
        <f t="shared" si="3"/>
        <v>#DIV/0!</v>
      </c>
    </row>
    <row r="56" spans="1:11" s="71" customFormat="1" x14ac:dyDescent="0.3">
      <c r="B56" s="9" t="s">
        <v>145</v>
      </c>
      <c r="C56" s="74">
        <f>C57</f>
        <v>4281.7</v>
      </c>
      <c r="D56" s="74">
        <f t="shared" ref="D56:F56" si="21">D57</f>
        <v>0</v>
      </c>
      <c r="E56" s="74">
        <f t="shared" si="21"/>
        <v>0</v>
      </c>
      <c r="F56" s="74">
        <f t="shared" si="21"/>
        <v>8971.02</v>
      </c>
      <c r="G56" s="111">
        <f t="shared" si="2"/>
        <v>209.52005044725226</v>
      </c>
      <c r="H56" s="111" t="e">
        <f t="shared" si="3"/>
        <v>#DIV/0!</v>
      </c>
    </row>
    <row r="57" spans="1:11" x14ac:dyDescent="0.3">
      <c r="B57" s="75" t="s">
        <v>146</v>
      </c>
      <c r="C57" s="64">
        <f>C58+C59</f>
        <v>4281.7</v>
      </c>
      <c r="D57" s="64">
        <f t="shared" ref="D57:F57" si="22">D58+D59</f>
        <v>0</v>
      </c>
      <c r="E57" s="64">
        <f t="shared" si="22"/>
        <v>0</v>
      </c>
      <c r="F57" s="64">
        <f t="shared" si="22"/>
        <v>8971.02</v>
      </c>
      <c r="G57" s="111">
        <f t="shared" si="2"/>
        <v>209.52005044725226</v>
      </c>
      <c r="H57" s="111" t="e">
        <f t="shared" si="3"/>
        <v>#DIV/0!</v>
      </c>
    </row>
    <row r="58" spans="1:11" x14ac:dyDescent="0.3">
      <c r="B58" s="25" t="s">
        <v>150</v>
      </c>
      <c r="C58" s="67">
        <v>4090.58</v>
      </c>
      <c r="D58" s="67">
        <v>0</v>
      </c>
      <c r="E58" s="67">
        <v>0</v>
      </c>
      <c r="F58" s="67">
        <v>8541</v>
      </c>
      <c r="G58" s="111">
        <f t="shared" si="2"/>
        <v>208.7967965422996</v>
      </c>
      <c r="H58" s="111" t="e">
        <f t="shared" si="3"/>
        <v>#DIV/0!</v>
      </c>
    </row>
    <row r="59" spans="1:11" x14ac:dyDescent="0.3">
      <c r="B59" s="25" t="s">
        <v>151</v>
      </c>
      <c r="C59" s="67">
        <v>191.12</v>
      </c>
      <c r="D59" s="67">
        <v>0</v>
      </c>
      <c r="E59" s="67">
        <v>0</v>
      </c>
      <c r="F59" s="67">
        <v>430.02</v>
      </c>
      <c r="G59" s="111">
        <f t="shared" si="2"/>
        <v>225</v>
      </c>
      <c r="H59" s="111" t="e">
        <f t="shared" si="3"/>
        <v>#DIV/0!</v>
      </c>
    </row>
    <row r="60" spans="1:11" x14ac:dyDescent="0.3">
      <c r="B60" s="68"/>
      <c r="C60" s="67"/>
      <c r="D60" s="67"/>
      <c r="E60" s="67"/>
      <c r="F60" s="67"/>
      <c r="G60" s="111" t="e">
        <f t="shared" si="2"/>
        <v>#DIV/0!</v>
      </c>
      <c r="H60" s="111" t="e">
        <f t="shared" si="3"/>
        <v>#DIV/0!</v>
      </c>
    </row>
    <row r="61" spans="1:11" s="71" customFormat="1" x14ac:dyDescent="0.3">
      <c r="B61" s="9" t="s">
        <v>156</v>
      </c>
      <c r="C61" s="74">
        <f>C62</f>
        <v>10173.24</v>
      </c>
      <c r="D61" s="74">
        <f t="shared" ref="D61" si="23">D62</f>
        <v>664</v>
      </c>
      <c r="E61" s="74">
        <f t="shared" ref="E61" si="24">E62</f>
        <v>664</v>
      </c>
      <c r="F61" s="74">
        <f t="shared" ref="F61" si="25">F62</f>
        <v>15259.609999999999</v>
      </c>
      <c r="G61" s="111">
        <f t="shared" si="2"/>
        <v>149.99754257247443</v>
      </c>
      <c r="H61" s="111">
        <f>F61/E61*100</f>
        <v>2298.1340361445782</v>
      </c>
    </row>
    <row r="62" spans="1:11" x14ac:dyDescent="0.3">
      <c r="B62" s="82" t="s">
        <v>148</v>
      </c>
      <c r="C62" s="83">
        <f>C63+C64+C65</f>
        <v>10173.24</v>
      </c>
      <c r="D62" s="83">
        <f t="shared" ref="D62:F62" si="26">D63+D64+D65</f>
        <v>664</v>
      </c>
      <c r="E62" s="83">
        <f t="shared" si="26"/>
        <v>664</v>
      </c>
      <c r="F62" s="83">
        <f t="shared" si="26"/>
        <v>15259.609999999999</v>
      </c>
      <c r="G62" s="111">
        <f t="shared" si="2"/>
        <v>149.99754257247443</v>
      </c>
      <c r="H62" s="111">
        <f t="shared" si="3"/>
        <v>2298.1340361445782</v>
      </c>
    </row>
    <row r="63" spans="1:11" x14ac:dyDescent="0.3">
      <c r="A63" s="79"/>
      <c r="B63" s="25" t="s">
        <v>151</v>
      </c>
      <c r="C63" s="67">
        <v>2511.6</v>
      </c>
      <c r="D63" s="67">
        <v>664</v>
      </c>
      <c r="E63" s="67">
        <v>664</v>
      </c>
      <c r="F63" s="67">
        <v>5690.48</v>
      </c>
      <c r="G63" s="111">
        <f t="shared" si="2"/>
        <v>226.56792482879439</v>
      </c>
      <c r="H63" s="111">
        <f t="shared" si="3"/>
        <v>856.99999999999989</v>
      </c>
    </row>
    <row r="64" spans="1:11" x14ac:dyDescent="0.3">
      <c r="A64" s="79"/>
      <c r="B64" s="25" t="s">
        <v>153</v>
      </c>
      <c r="C64" s="67">
        <v>0</v>
      </c>
      <c r="D64" s="67">
        <v>0</v>
      </c>
      <c r="E64" s="67">
        <v>0</v>
      </c>
      <c r="F64" s="67">
        <v>360</v>
      </c>
      <c r="G64" s="111" t="e">
        <f t="shared" si="2"/>
        <v>#DIV/0!</v>
      </c>
      <c r="H64" s="111" t="e">
        <f t="shared" si="3"/>
        <v>#DIV/0!</v>
      </c>
    </row>
    <row r="65" spans="1:10" x14ac:dyDescent="0.3">
      <c r="A65" s="79"/>
      <c r="B65" s="25" t="s">
        <v>155</v>
      </c>
      <c r="C65" s="67">
        <v>7661.64</v>
      </c>
      <c r="D65" s="67">
        <v>0</v>
      </c>
      <c r="E65" s="67">
        <v>0</v>
      </c>
      <c r="F65" s="67">
        <v>9209.1299999999992</v>
      </c>
      <c r="G65" s="111">
        <f t="shared" si="2"/>
        <v>120.19789496765705</v>
      </c>
      <c r="H65" s="111" t="e">
        <f t="shared" si="3"/>
        <v>#DIV/0!</v>
      </c>
    </row>
    <row r="66" spans="1:10" x14ac:dyDescent="0.3">
      <c r="A66" s="79"/>
      <c r="B66" s="80"/>
      <c r="C66" s="81"/>
      <c r="D66" s="81"/>
      <c r="E66" s="81"/>
      <c r="F66" s="81"/>
      <c r="G66" s="80"/>
      <c r="H66" s="80"/>
      <c r="I66" s="79"/>
      <c r="J66" s="79"/>
    </row>
    <row r="67" spans="1:10" x14ac:dyDescent="0.3">
      <c r="A67" s="79"/>
      <c r="B67" s="80"/>
      <c r="C67" s="81"/>
      <c r="D67" s="81"/>
      <c r="E67" s="81"/>
      <c r="F67" s="81"/>
      <c r="G67" s="80"/>
      <c r="H67" s="80"/>
      <c r="I67" s="79"/>
      <c r="J67" s="79"/>
    </row>
    <row r="68" spans="1:10" x14ac:dyDescent="0.3">
      <c r="A68" s="79"/>
      <c r="B68" s="80"/>
      <c r="C68" s="81"/>
      <c r="D68" s="81"/>
      <c r="E68" s="81"/>
      <c r="F68" s="81"/>
      <c r="G68" s="80"/>
      <c r="H68" s="80"/>
      <c r="I68" s="79"/>
      <c r="J68" s="79"/>
    </row>
    <row r="69" spans="1:10" x14ac:dyDescent="0.3">
      <c r="A69" s="79"/>
      <c r="B69" s="79"/>
      <c r="C69" s="79"/>
      <c r="D69" s="79"/>
      <c r="E69" s="79"/>
      <c r="F69" s="79"/>
      <c r="G69" s="79"/>
      <c r="H69" s="79"/>
      <c r="I69" s="79"/>
      <c r="J69" s="79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topLeftCell="B1" workbookViewId="0">
      <selection activeCell="H6" sqref="H6:H8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8"/>
      <c r="C1" s="18"/>
      <c r="D1" s="18"/>
      <c r="E1" s="18"/>
      <c r="F1" s="4"/>
      <c r="G1" s="4"/>
      <c r="H1" s="4"/>
    </row>
    <row r="2" spans="2:8" ht="15.75" customHeight="1" x14ac:dyDescent="0.3">
      <c r="B2" s="131" t="s">
        <v>48</v>
      </c>
      <c r="C2" s="131"/>
      <c r="D2" s="131"/>
      <c r="E2" s="131"/>
      <c r="F2" s="131"/>
      <c r="G2" s="131"/>
      <c r="H2" s="131"/>
    </row>
    <row r="3" spans="2:8" ht="17.399999999999999" x14ac:dyDescent="0.3">
      <c r="B3" s="18"/>
      <c r="C3" s="18"/>
      <c r="D3" s="18"/>
      <c r="E3" s="18"/>
      <c r="F3" s="4"/>
      <c r="G3" s="4"/>
      <c r="H3" s="4"/>
    </row>
    <row r="4" spans="2:8" ht="26.4" x14ac:dyDescent="0.3">
      <c r="B4" s="43" t="s">
        <v>7</v>
      </c>
      <c r="C4" s="43" t="s">
        <v>161</v>
      </c>
      <c r="D4" s="43" t="s">
        <v>162</v>
      </c>
      <c r="E4" s="43" t="s">
        <v>163</v>
      </c>
      <c r="F4" s="43" t="s">
        <v>164</v>
      </c>
      <c r="G4" s="43" t="s">
        <v>30</v>
      </c>
      <c r="H4" s="43" t="s">
        <v>30</v>
      </c>
    </row>
    <row r="5" spans="2:8" x14ac:dyDescent="0.3"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44</v>
      </c>
      <c r="H5" s="47" t="s">
        <v>45</v>
      </c>
    </row>
    <row r="6" spans="2:8" ht="15.75" customHeight="1" x14ac:dyDescent="0.3">
      <c r="B6" s="9" t="s">
        <v>59</v>
      </c>
      <c r="C6" s="64">
        <f>C7</f>
        <v>2909655.1</v>
      </c>
      <c r="D6" s="64">
        <f t="shared" ref="D6:F6" si="0">D7</f>
        <v>3191674</v>
      </c>
      <c r="E6" s="64">
        <f t="shared" si="0"/>
        <v>3398880</v>
      </c>
      <c r="F6" s="64">
        <f t="shared" si="0"/>
        <v>3449225.08</v>
      </c>
      <c r="G6" s="118">
        <f>F6/C6*100</f>
        <v>118.54412160396606</v>
      </c>
      <c r="H6" s="118">
        <f>F6/E6*100</f>
        <v>101.48122558019112</v>
      </c>
    </row>
    <row r="7" spans="2:8" ht="15.75" customHeight="1" x14ac:dyDescent="0.3">
      <c r="B7" s="9" t="s">
        <v>158</v>
      </c>
      <c r="C7" s="64">
        <f>C8+C9</f>
        <v>2909655.1</v>
      </c>
      <c r="D7" s="64">
        <f t="shared" ref="D7:F7" si="1">D8+D9</f>
        <v>3191674</v>
      </c>
      <c r="E7" s="64">
        <f t="shared" si="1"/>
        <v>3398880</v>
      </c>
      <c r="F7" s="64">
        <f t="shared" si="1"/>
        <v>3449225.08</v>
      </c>
      <c r="G7" s="118">
        <f t="shared" ref="G7:G8" si="2">F7/C7*100</f>
        <v>118.54412160396606</v>
      </c>
      <c r="H7" s="118">
        <f t="shared" ref="H7:H8" si="3">F7/E7*100</f>
        <v>101.48122558019112</v>
      </c>
    </row>
    <row r="8" spans="2:8" ht="26.4" x14ac:dyDescent="0.3">
      <c r="B8" s="16" t="s">
        <v>159</v>
      </c>
      <c r="C8" s="64">
        <v>2909655.1</v>
      </c>
      <c r="D8" s="64">
        <v>3191674</v>
      </c>
      <c r="E8" s="64">
        <v>3398880</v>
      </c>
      <c r="F8" s="65">
        <v>3446225.08</v>
      </c>
      <c r="G8" s="118">
        <f t="shared" si="2"/>
        <v>118.44101660021491</v>
      </c>
      <c r="H8" s="118">
        <f t="shared" si="3"/>
        <v>101.39296121075179</v>
      </c>
    </row>
    <row r="9" spans="2:8" ht="26.4" x14ac:dyDescent="0.3">
      <c r="B9" s="86" t="s">
        <v>160</v>
      </c>
      <c r="C9" s="64"/>
      <c r="D9" s="64">
        <v>0</v>
      </c>
      <c r="E9" s="64">
        <v>0</v>
      </c>
      <c r="F9" s="65">
        <v>3000</v>
      </c>
      <c r="G9" s="118"/>
      <c r="H9" s="35"/>
    </row>
    <row r="10" spans="2:8" x14ac:dyDescent="0.3">
      <c r="B10" s="15"/>
      <c r="C10" s="7"/>
      <c r="D10" s="7"/>
      <c r="E10" s="7"/>
      <c r="F10" s="35"/>
      <c r="G10" s="35"/>
      <c r="H10" s="35"/>
    </row>
    <row r="11" spans="2:8" x14ac:dyDescent="0.3">
      <c r="B11" s="9"/>
      <c r="C11" s="7"/>
      <c r="D11" s="7"/>
      <c r="E11" s="8"/>
      <c r="F11" s="35"/>
      <c r="G11" s="35"/>
      <c r="H11" s="35"/>
    </row>
    <row r="12" spans="2:8" x14ac:dyDescent="0.3">
      <c r="B12" s="27"/>
      <c r="C12" s="7"/>
      <c r="D12" s="7"/>
      <c r="E12" s="8"/>
      <c r="F12" s="35"/>
      <c r="G12" s="35"/>
      <c r="H12" s="35"/>
    </row>
    <row r="13" spans="2:8" x14ac:dyDescent="0.3">
      <c r="B13" s="14"/>
      <c r="C13" s="7"/>
      <c r="D13" s="7"/>
      <c r="E13" s="8"/>
      <c r="F13" s="35"/>
      <c r="G13" s="35"/>
      <c r="H13" s="35"/>
    </row>
    <row r="15" spans="2:8" x14ac:dyDescent="0.3">
      <c r="B15" s="37"/>
      <c r="C15" s="37"/>
      <c r="D15" s="37"/>
      <c r="E15" s="37"/>
      <c r="F15" s="37"/>
      <c r="G15" s="37"/>
      <c r="H15" s="37"/>
    </row>
    <row r="16" spans="2:8" x14ac:dyDescent="0.3">
      <c r="B16" s="37"/>
      <c r="C16" s="37"/>
      <c r="D16" s="37"/>
      <c r="E16" s="37"/>
      <c r="F16" s="37"/>
      <c r="G16" s="37"/>
      <c r="H16" s="37"/>
    </row>
    <row r="17" spans="2:8" x14ac:dyDescent="0.3">
      <c r="B17" s="37"/>
      <c r="C17" s="37"/>
      <c r="D17" s="37"/>
      <c r="E17" s="37"/>
      <c r="F17" s="37"/>
      <c r="G17" s="37"/>
      <c r="H17" s="3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opLeftCell="B1" workbookViewId="0">
      <selection activeCell="G22" sqref="G22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18"/>
      <c r="E1" s="3"/>
      <c r="F1" s="3"/>
      <c r="G1" s="3"/>
      <c r="H1" s="3"/>
      <c r="I1" s="3"/>
      <c r="J1" s="3"/>
      <c r="K1" s="3"/>
      <c r="L1" s="18"/>
    </row>
    <row r="2" spans="2:12" ht="15.75" customHeight="1" x14ac:dyDescent="0.3">
      <c r="B2" s="131" t="s">
        <v>10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2:12" ht="17.399999999999999" x14ac:dyDescent="0.3">
      <c r="B3" s="3"/>
      <c r="C3" s="3"/>
      <c r="D3" s="18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31" t="s">
        <v>66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2:12" ht="15.75" customHeight="1" x14ac:dyDescent="0.3">
      <c r="B5" s="131" t="s">
        <v>49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2:12" ht="17.399999999999999" x14ac:dyDescent="0.3">
      <c r="B6" s="3"/>
      <c r="C6" s="3"/>
      <c r="D6" s="18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46" t="s">
        <v>7</v>
      </c>
      <c r="C7" s="147"/>
      <c r="D7" s="147"/>
      <c r="E7" s="147"/>
      <c r="F7" s="148"/>
      <c r="G7" s="48" t="s">
        <v>28</v>
      </c>
      <c r="H7" s="48" t="s">
        <v>64</v>
      </c>
      <c r="I7" s="48" t="s">
        <v>61</v>
      </c>
      <c r="J7" s="48" t="s">
        <v>29</v>
      </c>
      <c r="K7" s="48" t="s">
        <v>30</v>
      </c>
      <c r="L7" s="48" t="s">
        <v>62</v>
      </c>
    </row>
    <row r="8" spans="2:12" x14ac:dyDescent="0.3">
      <c r="B8" s="146">
        <v>1</v>
      </c>
      <c r="C8" s="147"/>
      <c r="D8" s="147"/>
      <c r="E8" s="147"/>
      <c r="F8" s="148"/>
      <c r="G8" s="49">
        <v>2</v>
      </c>
      <c r="H8" s="49">
        <v>3</v>
      </c>
      <c r="I8" s="49">
        <v>4</v>
      </c>
      <c r="J8" s="49">
        <v>5</v>
      </c>
      <c r="K8" s="49" t="s">
        <v>44</v>
      </c>
      <c r="L8" s="49" t="s">
        <v>45</v>
      </c>
    </row>
    <row r="9" spans="2:12" ht="26.4" x14ac:dyDescent="0.3">
      <c r="B9" s="9">
        <v>8</v>
      </c>
      <c r="C9" s="9"/>
      <c r="D9" s="9"/>
      <c r="E9" s="9"/>
      <c r="F9" s="9" t="s">
        <v>8</v>
      </c>
      <c r="G9" s="7"/>
      <c r="H9" s="7"/>
      <c r="I9" s="7"/>
      <c r="J9" s="35"/>
      <c r="K9" s="35"/>
      <c r="L9" s="35"/>
    </row>
    <row r="10" spans="2:12" x14ac:dyDescent="0.3">
      <c r="B10" s="9"/>
      <c r="C10" s="14">
        <v>84</v>
      </c>
      <c r="D10" s="14"/>
      <c r="E10" s="14"/>
      <c r="F10" s="14" t="s">
        <v>12</v>
      </c>
      <c r="G10" s="7"/>
      <c r="H10" s="7"/>
      <c r="I10" s="7"/>
      <c r="J10" s="35"/>
      <c r="K10" s="35"/>
      <c r="L10" s="35"/>
    </row>
    <row r="11" spans="2:12" ht="52.8" x14ac:dyDescent="0.3">
      <c r="B11" s="10"/>
      <c r="C11" s="10"/>
      <c r="D11" s="10">
        <v>841</v>
      </c>
      <c r="E11" s="10"/>
      <c r="F11" s="28" t="s">
        <v>50</v>
      </c>
      <c r="G11" s="7"/>
      <c r="H11" s="7"/>
      <c r="I11" s="7"/>
      <c r="J11" s="35"/>
      <c r="K11" s="35"/>
      <c r="L11" s="35"/>
    </row>
    <row r="12" spans="2:12" ht="26.4" x14ac:dyDescent="0.3">
      <c r="B12" s="10"/>
      <c r="C12" s="10"/>
      <c r="D12" s="10"/>
      <c r="E12" s="10">
        <v>8413</v>
      </c>
      <c r="F12" s="28" t="s">
        <v>51</v>
      </c>
      <c r="G12" s="7"/>
      <c r="H12" s="7"/>
      <c r="I12" s="7"/>
      <c r="J12" s="35"/>
      <c r="K12" s="35"/>
      <c r="L12" s="35"/>
    </row>
    <row r="13" spans="2:12" x14ac:dyDescent="0.3">
      <c r="B13" s="10"/>
      <c r="C13" s="10"/>
      <c r="D13" s="10"/>
      <c r="E13" s="11" t="s">
        <v>21</v>
      </c>
      <c r="F13" s="16"/>
      <c r="G13" s="7"/>
      <c r="H13" s="7"/>
      <c r="I13" s="7"/>
      <c r="J13" s="35"/>
      <c r="K13" s="35"/>
      <c r="L13" s="35"/>
    </row>
    <row r="14" spans="2:12" ht="26.4" x14ac:dyDescent="0.3">
      <c r="B14" s="12">
        <v>5</v>
      </c>
      <c r="C14" s="13"/>
      <c r="D14" s="13"/>
      <c r="E14" s="13"/>
      <c r="F14" s="19" t="s">
        <v>9</v>
      </c>
      <c r="G14" s="7"/>
      <c r="H14" s="7"/>
      <c r="I14" s="7"/>
      <c r="J14" s="35"/>
      <c r="K14" s="35"/>
      <c r="L14" s="35"/>
    </row>
    <row r="15" spans="2:12" ht="26.4" x14ac:dyDescent="0.3">
      <c r="B15" s="14"/>
      <c r="C15" s="14">
        <v>54</v>
      </c>
      <c r="D15" s="14"/>
      <c r="E15" s="14"/>
      <c r="F15" s="20" t="s">
        <v>13</v>
      </c>
      <c r="G15" s="7"/>
      <c r="H15" s="7"/>
      <c r="I15" s="8"/>
      <c r="J15" s="35"/>
      <c r="K15" s="35"/>
      <c r="L15" s="35"/>
    </row>
    <row r="16" spans="2:12" ht="66" x14ac:dyDescent="0.3">
      <c r="B16" s="14"/>
      <c r="C16" s="14"/>
      <c r="D16" s="14">
        <v>541</v>
      </c>
      <c r="E16" s="28"/>
      <c r="F16" s="28" t="s">
        <v>52</v>
      </c>
      <c r="G16" s="7"/>
      <c r="H16" s="7"/>
      <c r="I16" s="8"/>
      <c r="J16" s="35"/>
      <c r="K16" s="35"/>
      <c r="L16" s="35"/>
    </row>
    <row r="17" spans="2:12" ht="39.6" x14ac:dyDescent="0.3">
      <c r="B17" s="14"/>
      <c r="C17" s="14"/>
      <c r="D17" s="14"/>
      <c r="E17" s="28">
        <v>5413</v>
      </c>
      <c r="F17" s="28" t="s">
        <v>53</v>
      </c>
      <c r="G17" s="7"/>
      <c r="H17" s="7"/>
      <c r="I17" s="8"/>
      <c r="J17" s="35"/>
      <c r="K17" s="35"/>
      <c r="L17" s="35"/>
    </row>
    <row r="18" spans="2:12" x14ac:dyDescent="0.3">
      <c r="B18" s="15"/>
      <c r="C18" s="13"/>
      <c r="D18" s="13"/>
      <c r="E18" s="13"/>
      <c r="F18" s="19" t="s">
        <v>21</v>
      </c>
      <c r="G18" s="7"/>
      <c r="H18" s="7"/>
      <c r="I18" s="7"/>
      <c r="J18" s="35"/>
      <c r="K18" s="35"/>
      <c r="L18" s="35"/>
    </row>
    <row r="20" spans="2:12" x14ac:dyDescent="0.3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2" x14ac:dyDescent="0.3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12" x14ac:dyDescent="0.3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topLeftCell="B1" workbookViewId="0">
      <selection activeCell="F10" sqref="F1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8"/>
      <c r="C1" s="18"/>
      <c r="D1" s="18"/>
      <c r="E1" s="18"/>
      <c r="F1" s="4"/>
      <c r="G1" s="4"/>
      <c r="H1" s="4"/>
    </row>
    <row r="2" spans="2:8" ht="15.75" customHeight="1" x14ac:dyDescent="0.3">
      <c r="B2" s="131" t="s">
        <v>54</v>
      </c>
      <c r="C2" s="131"/>
      <c r="D2" s="131"/>
      <c r="E2" s="131"/>
      <c r="F2" s="131"/>
      <c r="G2" s="131"/>
      <c r="H2" s="131"/>
    </row>
    <row r="3" spans="2:8" ht="17.399999999999999" x14ac:dyDescent="0.3">
      <c r="B3" s="18"/>
      <c r="C3" s="18"/>
      <c r="D3" s="18"/>
      <c r="E3" s="18"/>
      <c r="F3" s="4"/>
      <c r="G3" s="4"/>
      <c r="H3" s="4"/>
    </row>
    <row r="4" spans="2:8" ht="26.4" x14ac:dyDescent="0.3">
      <c r="B4" s="43" t="s">
        <v>7</v>
      </c>
      <c r="C4" s="43" t="s">
        <v>74</v>
      </c>
      <c r="D4" s="43" t="s">
        <v>162</v>
      </c>
      <c r="E4" s="43" t="s">
        <v>163</v>
      </c>
      <c r="F4" s="43" t="s">
        <v>75</v>
      </c>
      <c r="G4" s="43" t="s">
        <v>30</v>
      </c>
      <c r="H4" s="43" t="s">
        <v>62</v>
      </c>
    </row>
    <row r="5" spans="2:8" x14ac:dyDescent="0.3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44</v>
      </c>
      <c r="H5" s="43" t="s">
        <v>45</v>
      </c>
    </row>
    <row r="6" spans="2:8" x14ac:dyDescent="0.3">
      <c r="B6" s="9" t="s">
        <v>56</v>
      </c>
      <c r="C6" s="7"/>
      <c r="D6" s="7"/>
      <c r="E6" s="8"/>
      <c r="F6" s="35"/>
      <c r="G6" s="35"/>
      <c r="H6" s="35"/>
    </row>
    <row r="7" spans="2:8" x14ac:dyDescent="0.3">
      <c r="B7" s="9" t="s">
        <v>18</v>
      </c>
      <c r="C7" s="7"/>
      <c r="D7" s="7"/>
      <c r="E7" s="7"/>
      <c r="F7" s="35"/>
      <c r="G7" s="35"/>
      <c r="H7" s="35"/>
    </row>
    <row r="8" spans="2:8" x14ac:dyDescent="0.3">
      <c r="B8" s="25" t="s">
        <v>19</v>
      </c>
      <c r="C8" s="7"/>
      <c r="D8" s="7"/>
      <c r="E8" s="7"/>
      <c r="F8" s="35"/>
      <c r="G8" s="35"/>
      <c r="H8" s="35"/>
    </row>
    <row r="9" spans="2:8" x14ac:dyDescent="0.3">
      <c r="B9" s="26" t="s">
        <v>20</v>
      </c>
      <c r="C9" s="7"/>
      <c r="D9" s="7"/>
      <c r="E9" s="7"/>
      <c r="F9" s="35"/>
      <c r="G9" s="35"/>
      <c r="H9" s="35"/>
    </row>
    <row r="10" spans="2:8" x14ac:dyDescent="0.3">
      <c r="B10" s="26" t="s">
        <v>21</v>
      </c>
      <c r="C10" s="7"/>
      <c r="D10" s="7"/>
      <c r="E10" s="7"/>
      <c r="F10" s="35"/>
      <c r="G10" s="35"/>
      <c r="H10" s="35"/>
    </row>
    <row r="11" spans="2:8" x14ac:dyDescent="0.3">
      <c r="B11" s="9" t="s">
        <v>22</v>
      </c>
      <c r="C11" s="7"/>
      <c r="D11" s="7"/>
      <c r="E11" s="8"/>
      <c r="F11" s="35"/>
      <c r="G11" s="35"/>
      <c r="H11" s="35"/>
    </row>
    <row r="12" spans="2:8" x14ac:dyDescent="0.3">
      <c r="B12" s="27" t="s">
        <v>23</v>
      </c>
      <c r="C12" s="7"/>
      <c r="D12" s="7"/>
      <c r="E12" s="8"/>
      <c r="F12" s="35"/>
      <c r="G12" s="35"/>
      <c r="H12" s="35"/>
    </row>
    <row r="13" spans="2:8" x14ac:dyDescent="0.3">
      <c r="B13" s="9" t="s">
        <v>24</v>
      </c>
      <c r="C13" s="7"/>
      <c r="D13" s="7"/>
      <c r="E13" s="8"/>
      <c r="F13" s="35"/>
      <c r="G13" s="35"/>
      <c r="H13" s="35"/>
    </row>
    <row r="14" spans="2:8" x14ac:dyDescent="0.3">
      <c r="B14" s="27" t="s">
        <v>25</v>
      </c>
      <c r="C14" s="7"/>
      <c r="D14" s="7"/>
      <c r="E14" s="8"/>
      <c r="F14" s="35"/>
      <c r="G14" s="35"/>
      <c r="H14" s="35"/>
    </row>
    <row r="15" spans="2:8" x14ac:dyDescent="0.3">
      <c r="B15" s="14" t="s">
        <v>15</v>
      </c>
      <c r="C15" s="7"/>
      <c r="D15" s="7"/>
      <c r="E15" s="8"/>
      <c r="F15" s="35"/>
      <c r="G15" s="35"/>
      <c r="H15" s="35"/>
    </row>
    <row r="16" spans="2:8" x14ac:dyDescent="0.3">
      <c r="B16" s="27"/>
      <c r="C16" s="7"/>
      <c r="D16" s="7"/>
      <c r="E16" s="8"/>
      <c r="F16" s="35"/>
      <c r="G16" s="35"/>
      <c r="H16" s="35"/>
    </row>
    <row r="17" spans="2:8" ht="15.75" customHeight="1" x14ac:dyDescent="0.3">
      <c r="B17" s="9" t="s">
        <v>57</v>
      </c>
      <c r="C17" s="7"/>
      <c r="D17" s="7"/>
      <c r="E17" s="8"/>
      <c r="F17" s="35"/>
      <c r="G17" s="35"/>
      <c r="H17" s="35"/>
    </row>
    <row r="18" spans="2:8" ht="15.75" customHeight="1" x14ac:dyDescent="0.3">
      <c r="B18" s="9" t="s">
        <v>18</v>
      </c>
      <c r="C18" s="7"/>
      <c r="D18" s="7"/>
      <c r="E18" s="7"/>
      <c r="F18" s="35"/>
      <c r="G18" s="35"/>
      <c r="H18" s="35"/>
    </row>
    <row r="19" spans="2:8" x14ac:dyDescent="0.3">
      <c r="B19" s="25" t="s">
        <v>19</v>
      </c>
      <c r="C19" s="7"/>
      <c r="D19" s="7"/>
      <c r="E19" s="7"/>
      <c r="F19" s="35"/>
      <c r="G19" s="35"/>
      <c r="H19" s="35"/>
    </row>
    <row r="20" spans="2:8" x14ac:dyDescent="0.3">
      <c r="B20" s="26" t="s">
        <v>20</v>
      </c>
      <c r="C20" s="7"/>
      <c r="D20" s="7"/>
      <c r="E20" s="7"/>
      <c r="F20" s="35"/>
      <c r="G20" s="35"/>
      <c r="H20" s="35"/>
    </row>
    <row r="21" spans="2:8" x14ac:dyDescent="0.3">
      <c r="B21" s="26" t="s">
        <v>21</v>
      </c>
      <c r="C21" s="7"/>
      <c r="D21" s="7"/>
      <c r="E21" s="7"/>
      <c r="F21" s="35"/>
      <c r="G21" s="35"/>
      <c r="H21" s="35"/>
    </row>
    <row r="22" spans="2:8" x14ac:dyDescent="0.3">
      <c r="B22" s="9" t="s">
        <v>22</v>
      </c>
      <c r="C22" s="7"/>
      <c r="D22" s="7"/>
      <c r="E22" s="8"/>
      <c r="F22" s="35"/>
      <c r="G22" s="35"/>
      <c r="H22" s="35"/>
    </row>
    <row r="23" spans="2:8" x14ac:dyDescent="0.3">
      <c r="B23" s="27" t="s">
        <v>23</v>
      </c>
      <c r="C23" s="7"/>
      <c r="D23" s="7"/>
      <c r="E23" s="8"/>
      <c r="F23" s="35"/>
      <c r="G23" s="35"/>
      <c r="H23" s="35"/>
    </row>
    <row r="24" spans="2:8" x14ac:dyDescent="0.3">
      <c r="B24" s="9" t="s">
        <v>24</v>
      </c>
      <c r="C24" s="7"/>
      <c r="D24" s="7"/>
      <c r="E24" s="8"/>
      <c r="F24" s="35"/>
      <c r="G24" s="35"/>
      <c r="H24" s="35"/>
    </row>
    <row r="25" spans="2:8" x14ac:dyDescent="0.3">
      <c r="B25" s="27" t="s">
        <v>25</v>
      </c>
      <c r="C25" s="7"/>
      <c r="D25" s="7"/>
      <c r="E25" s="8"/>
      <c r="F25" s="35"/>
      <c r="G25" s="35"/>
      <c r="H25" s="35"/>
    </row>
    <row r="26" spans="2:8" x14ac:dyDescent="0.3">
      <c r="B26" s="14" t="s">
        <v>15</v>
      </c>
      <c r="C26" s="7"/>
      <c r="D26" s="7"/>
      <c r="E26" s="8"/>
      <c r="F26" s="35"/>
      <c r="G26" s="35"/>
      <c r="H26" s="35"/>
    </row>
    <row r="28" spans="2:8" x14ac:dyDescent="0.3">
      <c r="B28" s="52"/>
      <c r="C28" s="52"/>
      <c r="D28" s="52"/>
      <c r="E28" s="52"/>
      <c r="F28" s="52"/>
      <c r="G28" s="52"/>
      <c r="H28" s="5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2"/>
  <sheetViews>
    <sheetView topLeftCell="B1" workbookViewId="0">
      <selection activeCell="B2" sqref="B2:I2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5.44140625" customWidth="1"/>
    <col min="5" max="5" width="39" customWidth="1"/>
    <col min="6" max="8" width="24.33203125" customWidth="1"/>
    <col min="9" max="9" width="15.6640625" customWidth="1"/>
    <col min="10" max="10" width="24.33203125" customWidth="1"/>
  </cols>
  <sheetData>
    <row r="1" spans="2:10" ht="17.399999999999999" x14ac:dyDescent="0.3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3">
      <c r="B2" s="131" t="s">
        <v>199</v>
      </c>
      <c r="C2" s="131"/>
      <c r="D2" s="131"/>
      <c r="E2" s="131"/>
      <c r="F2" s="131"/>
      <c r="G2" s="131"/>
      <c r="H2" s="131"/>
      <c r="I2" s="131"/>
      <c r="J2" s="29"/>
    </row>
    <row r="3" spans="2:10" ht="17.399999999999999" x14ac:dyDescent="0.3">
      <c r="B3" s="3"/>
      <c r="C3" s="3"/>
      <c r="D3" s="3"/>
      <c r="E3" s="3"/>
      <c r="F3" s="3"/>
      <c r="G3" s="3"/>
      <c r="H3" s="3"/>
      <c r="I3" s="4"/>
      <c r="J3" s="4"/>
    </row>
    <row r="4" spans="2:10" ht="15.6" x14ac:dyDescent="0.3">
      <c r="B4" s="156" t="s">
        <v>68</v>
      </c>
      <c r="C4" s="156"/>
      <c r="D4" s="156"/>
      <c r="E4" s="156"/>
      <c r="F4" s="156"/>
      <c r="G4" s="156"/>
      <c r="H4" s="156"/>
      <c r="I4" s="156"/>
    </row>
    <row r="5" spans="2:10" ht="17.399999999999999" x14ac:dyDescent="0.3">
      <c r="B5" s="18"/>
      <c r="C5" s="18"/>
      <c r="D5" s="18"/>
      <c r="E5" s="18"/>
      <c r="F5" s="18"/>
      <c r="G5" s="18"/>
      <c r="H5" s="18"/>
      <c r="I5" s="4"/>
    </row>
    <row r="6" spans="2:10" ht="26.4" x14ac:dyDescent="0.3">
      <c r="B6" s="146" t="s">
        <v>7</v>
      </c>
      <c r="C6" s="147"/>
      <c r="D6" s="147"/>
      <c r="E6" s="148"/>
      <c r="F6" s="43" t="s">
        <v>162</v>
      </c>
      <c r="G6" s="43" t="s">
        <v>163</v>
      </c>
      <c r="H6" s="43" t="s">
        <v>164</v>
      </c>
      <c r="I6" s="43" t="s">
        <v>30</v>
      </c>
    </row>
    <row r="7" spans="2:10" s="50" customFormat="1" ht="10.199999999999999" x14ac:dyDescent="0.2">
      <c r="B7" s="155" t="s">
        <v>165</v>
      </c>
      <c r="C7" s="157"/>
      <c r="D7" s="157"/>
      <c r="E7" s="158"/>
      <c r="F7" s="47">
        <v>2</v>
      </c>
      <c r="G7" s="47">
        <v>3</v>
      </c>
      <c r="H7" s="47">
        <v>4</v>
      </c>
      <c r="I7" s="47" t="s">
        <v>55</v>
      </c>
    </row>
    <row r="8" spans="2:10" s="50" customFormat="1" ht="16.05" customHeight="1" x14ac:dyDescent="0.2">
      <c r="B8" s="155" t="s">
        <v>166</v>
      </c>
      <c r="C8" s="152"/>
      <c r="D8" s="152"/>
      <c r="E8" s="153"/>
      <c r="F8" s="84"/>
      <c r="G8" s="47"/>
      <c r="H8" s="47"/>
      <c r="I8" s="47"/>
    </row>
    <row r="9" spans="2:10" s="50" customFormat="1" ht="16.05" customHeight="1" x14ac:dyDescent="0.2">
      <c r="B9" s="155" t="s">
        <v>167</v>
      </c>
      <c r="C9" s="152"/>
      <c r="D9" s="152"/>
      <c r="E9" s="153"/>
      <c r="F9" s="84"/>
      <c r="G9" s="47"/>
      <c r="H9" s="47"/>
      <c r="I9" s="47"/>
    </row>
    <row r="10" spans="2:10" s="50" customFormat="1" ht="16.05" customHeight="1" x14ac:dyDescent="0.2">
      <c r="B10" s="155" t="s">
        <v>168</v>
      </c>
      <c r="C10" s="152"/>
      <c r="D10" s="152"/>
      <c r="E10" s="153"/>
      <c r="F10" s="116">
        <f>F11+F12</f>
        <v>3191674</v>
      </c>
      <c r="G10" s="116">
        <f t="shared" ref="G10:H10" si="0">G11+G12</f>
        <v>3398880</v>
      </c>
      <c r="H10" s="116">
        <f t="shared" si="0"/>
        <v>3449225.08</v>
      </c>
      <c r="I10" s="117">
        <f>H10/G10*100</f>
        <v>101.48122558019112</v>
      </c>
    </row>
    <row r="11" spans="2:10" ht="30" customHeight="1" x14ac:dyDescent="0.3">
      <c r="B11" s="89">
        <v>4002</v>
      </c>
      <c r="C11" s="90"/>
      <c r="D11" s="91"/>
      <c r="E11" s="103" t="s">
        <v>169</v>
      </c>
      <c r="F11" s="64">
        <f>F13+F14</f>
        <v>3191674</v>
      </c>
      <c r="G11" s="64">
        <f>G13+G14</f>
        <v>3398880</v>
      </c>
      <c r="H11" s="64">
        <v>3343597.99</v>
      </c>
      <c r="I11" s="7">
        <f>H11/G11*100</f>
        <v>98.373522748670155</v>
      </c>
    </row>
    <row r="12" spans="2:10" ht="30" customHeight="1" x14ac:dyDescent="0.3">
      <c r="B12" s="89">
        <v>4003</v>
      </c>
      <c r="C12" s="90"/>
      <c r="D12" s="91"/>
      <c r="E12" s="103" t="s">
        <v>179</v>
      </c>
      <c r="F12" s="64">
        <v>0</v>
      </c>
      <c r="G12" s="64">
        <v>0</v>
      </c>
      <c r="H12" s="64">
        <v>105627.09</v>
      </c>
      <c r="I12" s="7" t="e">
        <f t="shared" ref="I12:I75" si="1">H12/G12*100</f>
        <v>#DIV/0!</v>
      </c>
    </row>
    <row r="13" spans="2:10" ht="30" customHeight="1" x14ac:dyDescent="0.3">
      <c r="B13" s="149" t="s">
        <v>170</v>
      </c>
      <c r="C13" s="150"/>
      <c r="D13" s="151"/>
      <c r="E13" s="53" t="s">
        <v>171</v>
      </c>
      <c r="F13" s="88">
        <f>F25</f>
        <v>3183312</v>
      </c>
      <c r="G13" s="64">
        <f>G25</f>
        <v>3390518</v>
      </c>
      <c r="H13" s="64">
        <v>3313934.64</v>
      </c>
      <c r="I13" s="7">
        <f t="shared" si="1"/>
        <v>97.741248977294916</v>
      </c>
    </row>
    <row r="14" spans="2:10" ht="30" customHeight="1" x14ac:dyDescent="0.3">
      <c r="B14" s="149" t="s">
        <v>190</v>
      </c>
      <c r="C14" s="150"/>
      <c r="D14" s="151"/>
      <c r="E14" s="53" t="s">
        <v>193</v>
      </c>
      <c r="F14" s="88">
        <f>G90</f>
        <v>8362</v>
      </c>
      <c r="G14" s="64">
        <f>G90</f>
        <v>8362</v>
      </c>
      <c r="H14" s="64">
        <v>29663.35</v>
      </c>
      <c r="I14" s="7">
        <f t="shared" si="1"/>
        <v>354.73989476201865</v>
      </c>
    </row>
    <row r="15" spans="2:10" ht="30" customHeight="1" x14ac:dyDescent="0.3">
      <c r="B15" s="149" t="s">
        <v>180</v>
      </c>
      <c r="C15" s="150"/>
      <c r="D15" s="151"/>
      <c r="E15" s="97" t="s">
        <v>181</v>
      </c>
      <c r="F15" s="88">
        <v>0</v>
      </c>
      <c r="G15" s="64">
        <v>0</v>
      </c>
      <c r="H15" s="64">
        <v>50804.61</v>
      </c>
      <c r="I15" s="7" t="e">
        <f t="shared" si="1"/>
        <v>#DIV/0!</v>
      </c>
    </row>
    <row r="16" spans="2:10" ht="30" customHeight="1" x14ac:dyDescent="0.3">
      <c r="B16" s="149" t="s">
        <v>189</v>
      </c>
      <c r="C16" s="150"/>
      <c r="D16" s="151"/>
      <c r="E16" s="102" t="s">
        <v>198</v>
      </c>
      <c r="F16" s="88">
        <v>0</v>
      </c>
      <c r="G16" s="64">
        <v>0</v>
      </c>
      <c r="H16" s="64">
        <v>4148.9399999999996</v>
      </c>
      <c r="I16" s="7" t="e">
        <f t="shared" si="1"/>
        <v>#DIV/0!</v>
      </c>
    </row>
    <row r="17" spans="2:9" ht="30" customHeight="1" x14ac:dyDescent="0.3">
      <c r="B17" s="149" t="s">
        <v>183</v>
      </c>
      <c r="C17" s="150"/>
      <c r="D17" s="151"/>
      <c r="E17" s="97" t="s">
        <v>184</v>
      </c>
      <c r="F17" s="88">
        <v>0</v>
      </c>
      <c r="G17" s="64">
        <v>0</v>
      </c>
      <c r="H17" s="64">
        <v>3000</v>
      </c>
      <c r="I17" s="7" t="e">
        <f t="shared" si="1"/>
        <v>#DIV/0!</v>
      </c>
    </row>
    <row r="18" spans="2:9" ht="30" customHeight="1" x14ac:dyDescent="0.3">
      <c r="B18" s="149" t="s">
        <v>185</v>
      </c>
      <c r="C18" s="150"/>
      <c r="D18" s="151"/>
      <c r="E18" s="97" t="s">
        <v>186</v>
      </c>
      <c r="F18" s="88">
        <v>0</v>
      </c>
      <c r="G18" s="64">
        <v>0</v>
      </c>
      <c r="H18" s="64">
        <v>47673.54</v>
      </c>
      <c r="I18" s="7" t="e">
        <f t="shared" si="1"/>
        <v>#DIV/0!</v>
      </c>
    </row>
    <row r="19" spans="2:9" ht="30" customHeight="1" x14ac:dyDescent="0.3">
      <c r="B19" s="89" t="s">
        <v>172</v>
      </c>
      <c r="C19" s="90"/>
      <c r="D19" s="91"/>
      <c r="E19" s="53" t="s">
        <v>173</v>
      </c>
      <c r="F19" s="88">
        <f>F26</f>
        <v>3163404</v>
      </c>
      <c r="G19" s="64">
        <f>G26</f>
        <v>3370610</v>
      </c>
      <c r="H19" s="64">
        <v>3381015.89</v>
      </c>
      <c r="I19" s="7">
        <f t="shared" si="1"/>
        <v>100.30872423685922</v>
      </c>
    </row>
    <row r="20" spans="2:9" ht="30" customHeight="1" x14ac:dyDescent="0.3">
      <c r="B20" s="89" t="s">
        <v>187</v>
      </c>
      <c r="C20" s="90"/>
      <c r="D20" s="91"/>
      <c r="E20" s="102" t="s">
        <v>188</v>
      </c>
      <c r="F20" s="88">
        <f>G58</f>
        <v>19908</v>
      </c>
      <c r="G20" s="64">
        <f>G58</f>
        <v>19908</v>
      </c>
      <c r="H20" s="64">
        <v>38545.839999999997</v>
      </c>
      <c r="I20" s="7">
        <f t="shared" si="1"/>
        <v>193.61985131605383</v>
      </c>
    </row>
    <row r="21" spans="2:9" ht="30" customHeight="1" x14ac:dyDescent="0.3">
      <c r="B21" s="89" t="s">
        <v>191</v>
      </c>
      <c r="C21" s="90"/>
      <c r="D21" s="91"/>
      <c r="E21" s="102" t="s">
        <v>192</v>
      </c>
      <c r="F21" s="88">
        <f>F91</f>
        <v>7698</v>
      </c>
      <c r="G21" s="64">
        <f>G91</f>
        <v>7698</v>
      </c>
      <c r="H21" s="64">
        <v>5432.72</v>
      </c>
      <c r="I21" s="7">
        <f t="shared" si="1"/>
        <v>70.573135879449211</v>
      </c>
    </row>
    <row r="22" spans="2:9" ht="30" customHeight="1" x14ac:dyDescent="0.3">
      <c r="B22" s="89" t="s">
        <v>194</v>
      </c>
      <c r="C22" s="90"/>
      <c r="D22" s="91"/>
      <c r="E22" s="102" t="s">
        <v>196</v>
      </c>
      <c r="F22" s="88">
        <v>0</v>
      </c>
      <c r="G22" s="64">
        <v>0</v>
      </c>
      <c r="H22" s="64">
        <v>8971.02</v>
      </c>
      <c r="I22" s="7" t="e">
        <f t="shared" si="1"/>
        <v>#DIV/0!</v>
      </c>
    </row>
    <row r="23" spans="2:9" ht="30" customHeight="1" x14ac:dyDescent="0.3">
      <c r="B23" s="89" t="s">
        <v>195</v>
      </c>
      <c r="C23" s="90"/>
      <c r="D23" s="91"/>
      <c r="E23" s="102" t="s">
        <v>197</v>
      </c>
      <c r="F23" s="88">
        <f>F106</f>
        <v>664</v>
      </c>
      <c r="G23" s="64">
        <f>G106</f>
        <v>664</v>
      </c>
      <c r="H23" s="64">
        <v>15259.61</v>
      </c>
      <c r="I23" s="7">
        <f t="shared" si="1"/>
        <v>2298.1340361445787</v>
      </c>
    </row>
    <row r="24" spans="2:9" ht="30" customHeight="1" x14ac:dyDescent="0.3">
      <c r="B24" s="149">
        <v>4002</v>
      </c>
      <c r="C24" s="150"/>
      <c r="D24" s="151"/>
      <c r="E24" s="51" t="s">
        <v>169</v>
      </c>
      <c r="F24" s="88">
        <f>F89+F25</f>
        <v>3191674</v>
      </c>
      <c r="G24" s="88">
        <f>G89+G25</f>
        <v>3398880</v>
      </c>
      <c r="H24" s="88">
        <f>H89+H25</f>
        <v>3343597.9899999998</v>
      </c>
      <c r="I24" s="7">
        <f t="shared" si="1"/>
        <v>98.37352274867014</v>
      </c>
    </row>
    <row r="25" spans="2:9" ht="30" customHeight="1" x14ac:dyDescent="0.3">
      <c r="B25" s="149" t="s">
        <v>170</v>
      </c>
      <c r="C25" s="150"/>
      <c r="D25" s="151"/>
      <c r="E25" s="53" t="s">
        <v>171</v>
      </c>
      <c r="F25" s="88">
        <f>F26+F59</f>
        <v>3183312</v>
      </c>
      <c r="G25" s="88">
        <f>G26+G59</f>
        <v>3390518</v>
      </c>
      <c r="H25" s="88">
        <f t="shared" ref="H25" si="2">H26+H59</f>
        <v>3313934.6399999997</v>
      </c>
      <c r="I25" s="7">
        <f t="shared" si="1"/>
        <v>97.741248977294902</v>
      </c>
    </row>
    <row r="26" spans="2:9" ht="30" customHeight="1" x14ac:dyDescent="0.3">
      <c r="B26" s="154" t="s">
        <v>172</v>
      </c>
      <c r="C26" s="154"/>
      <c r="D26" s="154"/>
      <c r="E26" s="53" t="s">
        <v>173</v>
      </c>
      <c r="F26" s="88">
        <f>F27</f>
        <v>3163404</v>
      </c>
      <c r="G26" s="88">
        <f>G27</f>
        <v>3370610</v>
      </c>
      <c r="H26" s="88">
        <f t="shared" ref="H26" si="3">H27</f>
        <v>3312475.7399999998</v>
      </c>
      <c r="I26" s="7">
        <f t="shared" si="1"/>
        <v>98.2752599677803</v>
      </c>
    </row>
    <row r="27" spans="2:9" ht="30" customHeight="1" x14ac:dyDescent="0.3">
      <c r="B27" s="89">
        <v>3</v>
      </c>
      <c r="C27" s="90"/>
      <c r="D27" s="91"/>
      <c r="E27" s="85" t="s">
        <v>4</v>
      </c>
      <c r="F27" s="88">
        <f>F28+F33+F53+F55</f>
        <v>3163404</v>
      </c>
      <c r="G27" s="88">
        <f t="shared" ref="G27" si="4">G28+G33+G53+G55</f>
        <v>3370610</v>
      </c>
      <c r="H27" s="88">
        <f>H28+H33+H53+H55</f>
        <v>3312475.7399999998</v>
      </c>
      <c r="I27" s="7">
        <f t="shared" si="1"/>
        <v>98.2752599677803</v>
      </c>
    </row>
    <row r="28" spans="2:9" ht="30" customHeight="1" x14ac:dyDescent="0.3">
      <c r="B28" s="89"/>
      <c r="C28" s="90">
        <v>31</v>
      </c>
      <c r="D28" s="91"/>
      <c r="E28" s="85" t="s">
        <v>5</v>
      </c>
      <c r="F28" s="88">
        <f>F29+F30+F31+F32</f>
        <v>2493860</v>
      </c>
      <c r="G28" s="88">
        <f t="shared" ref="G28:H28" si="5">G29+G30+G31+G32</f>
        <v>2701066</v>
      </c>
      <c r="H28" s="88">
        <f t="shared" si="5"/>
        <v>2692522.38</v>
      </c>
      <c r="I28" s="7">
        <f t="shared" si="1"/>
        <v>99.683694511722408</v>
      </c>
    </row>
    <row r="29" spans="2:9" ht="30" customHeight="1" x14ac:dyDescent="0.3">
      <c r="B29" s="89"/>
      <c r="C29" s="90"/>
      <c r="D29" s="91">
        <v>3111</v>
      </c>
      <c r="E29" s="53" t="s">
        <v>41</v>
      </c>
      <c r="F29" s="88">
        <v>1638204</v>
      </c>
      <c r="G29" s="64">
        <v>1795377</v>
      </c>
      <c r="H29" s="64">
        <v>1786835.6</v>
      </c>
      <c r="I29" s="7">
        <f t="shared" si="1"/>
        <v>99.524255908369113</v>
      </c>
    </row>
    <row r="30" spans="2:9" ht="30" customHeight="1" x14ac:dyDescent="0.3">
      <c r="B30" s="89"/>
      <c r="C30" s="90"/>
      <c r="D30" s="91">
        <v>3114</v>
      </c>
      <c r="E30" s="53" t="s">
        <v>97</v>
      </c>
      <c r="F30" s="88">
        <v>437922</v>
      </c>
      <c r="G30" s="64">
        <v>466725</v>
      </c>
      <c r="H30" s="64">
        <v>466724.19</v>
      </c>
      <c r="I30" s="7">
        <f t="shared" si="1"/>
        <v>99.999826450265147</v>
      </c>
    </row>
    <row r="31" spans="2:9" ht="30" customHeight="1" x14ac:dyDescent="0.3">
      <c r="B31" s="89"/>
      <c r="C31" s="90"/>
      <c r="D31" s="91">
        <v>3121</v>
      </c>
      <c r="E31" s="53" t="s">
        <v>98</v>
      </c>
      <c r="F31" s="88">
        <v>76215</v>
      </c>
      <c r="G31" s="64">
        <v>88528</v>
      </c>
      <c r="H31" s="64">
        <v>88527.23</v>
      </c>
      <c r="I31" s="7">
        <f t="shared" si="1"/>
        <v>99.999130218687867</v>
      </c>
    </row>
    <row r="32" spans="2:9" ht="30" customHeight="1" x14ac:dyDescent="0.3">
      <c r="B32" s="89"/>
      <c r="C32" s="90"/>
      <c r="D32" s="91">
        <v>3132</v>
      </c>
      <c r="E32" s="85" t="s">
        <v>174</v>
      </c>
      <c r="F32" s="88">
        <v>341519</v>
      </c>
      <c r="G32" s="64">
        <v>350436</v>
      </c>
      <c r="H32" s="64">
        <v>350435.36</v>
      </c>
      <c r="I32" s="7">
        <f t="shared" si="1"/>
        <v>99.999817370361484</v>
      </c>
    </row>
    <row r="33" spans="2:9" ht="30" customHeight="1" x14ac:dyDescent="0.3">
      <c r="B33" s="89"/>
      <c r="C33" s="90">
        <v>32</v>
      </c>
      <c r="D33" s="91"/>
      <c r="E33" s="85" t="s">
        <v>11</v>
      </c>
      <c r="F33" s="88">
        <f>F34+F35+F36+F37+F38+F39+F40+F41+F42+F43+F44+F45+F46+F47+F48+F49+F50+F51+F52</f>
        <v>586289</v>
      </c>
      <c r="G33" s="88">
        <f t="shared" ref="G33:H33" si="6">G34+G35+G36+G37+G38+G39+G40+G41+G42+G43+G44+G45+G46+G47+G48+G49+G50+G51+G52</f>
        <v>601289</v>
      </c>
      <c r="H33" s="88">
        <f t="shared" si="6"/>
        <v>560541.58999999985</v>
      </c>
      <c r="I33" s="7">
        <f t="shared" si="1"/>
        <v>93.223323559885486</v>
      </c>
    </row>
    <row r="34" spans="2:9" ht="30" customHeight="1" x14ac:dyDescent="0.3">
      <c r="B34" s="89"/>
      <c r="C34" s="90"/>
      <c r="D34" s="91">
        <v>3211</v>
      </c>
      <c r="E34" s="85" t="s">
        <v>43</v>
      </c>
      <c r="F34" s="88">
        <v>5310</v>
      </c>
      <c r="G34" s="64">
        <v>5310</v>
      </c>
      <c r="H34" s="64">
        <v>4380.55</v>
      </c>
      <c r="I34" s="7">
        <f t="shared" si="1"/>
        <v>82.49623352165726</v>
      </c>
    </row>
    <row r="35" spans="2:9" ht="30" customHeight="1" x14ac:dyDescent="0.3">
      <c r="B35" s="89"/>
      <c r="C35" s="90"/>
      <c r="D35" s="91">
        <v>3212</v>
      </c>
      <c r="E35" s="85" t="s">
        <v>175</v>
      </c>
      <c r="F35" s="88">
        <v>52718</v>
      </c>
      <c r="G35" s="64">
        <v>52718</v>
      </c>
      <c r="H35" s="64">
        <v>46893.05</v>
      </c>
      <c r="I35" s="7">
        <f t="shared" si="1"/>
        <v>88.95073788838728</v>
      </c>
    </row>
    <row r="36" spans="2:9" ht="30" customHeight="1" x14ac:dyDescent="0.3">
      <c r="B36" s="89"/>
      <c r="C36" s="90"/>
      <c r="D36" s="91">
        <v>3213</v>
      </c>
      <c r="E36" s="85" t="s">
        <v>102</v>
      </c>
      <c r="F36" s="88">
        <v>2654</v>
      </c>
      <c r="G36" s="64">
        <v>2654</v>
      </c>
      <c r="H36" s="64">
        <v>2281.02</v>
      </c>
      <c r="I36" s="7">
        <f t="shared" si="1"/>
        <v>85.946495855312733</v>
      </c>
    </row>
    <row r="37" spans="2:9" ht="30" customHeight="1" x14ac:dyDescent="0.3">
      <c r="B37" s="89"/>
      <c r="C37" s="90"/>
      <c r="D37" s="91">
        <v>3221</v>
      </c>
      <c r="E37" s="85" t="s">
        <v>104</v>
      </c>
      <c r="F37" s="88">
        <v>18903</v>
      </c>
      <c r="G37" s="64">
        <v>18903</v>
      </c>
      <c r="H37" s="64">
        <v>34810.93</v>
      </c>
      <c r="I37" s="7">
        <f t="shared" si="1"/>
        <v>184.15558376977199</v>
      </c>
    </row>
    <row r="38" spans="2:9" ht="30" customHeight="1" x14ac:dyDescent="0.3">
      <c r="B38" s="89"/>
      <c r="C38" s="90"/>
      <c r="D38" s="91">
        <v>3222</v>
      </c>
      <c r="E38" s="85" t="s">
        <v>105</v>
      </c>
      <c r="F38" s="88">
        <v>212357</v>
      </c>
      <c r="G38" s="64">
        <v>242357</v>
      </c>
      <c r="H38" s="64">
        <v>252331.37</v>
      </c>
      <c r="I38" s="7">
        <f t="shared" si="1"/>
        <v>104.11556918100158</v>
      </c>
    </row>
    <row r="39" spans="2:9" ht="30" customHeight="1" x14ac:dyDescent="0.3">
      <c r="B39" s="89"/>
      <c r="C39" s="90"/>
      <c r="D39" s="91">
        <v>3223</v>
      </c>
      <c r="E39" s="85" t="s">
        <v>106</v>
      </c>
      <c r="F39" s="88">
        <v>152630</v>
      </c>
      <c r="G39" s="64">
        <v>152630</v>
      </c>
      <c r="H39" s="64">
        <v>103400.25</v>
      </c>
      <c r="I39" s="7">
        <f t="shared" si="1"/>
        <v>67.745692196815838</v>
      </c>
    </row>
    <row r="40" spans="2:9" ht="30" customHeight="1" x14ac:dyDescent="0.3">
      <c r="B40" s="89"/>
      <c r="C40" s="90"/>
      <c r="D40" s="91">
        <v>3224</v>
      </c>
      <c r="E40" s="85" t="s">
        <v>176</v>
      </c>
      <c r="F40" s="88">
        <v>3442</v>
      </c>
      <c r="G40" s="64">
        <v>3442</v>
      </c>
      <c r="H40" s="64">
        <v>2978.29</v>
      </c>
      <c r="I40" s="7">
        <f t="shared" si="1"/>
        <v>86.527890761185361</v>
      </c>
    </row>
    <row r="41" spans="2:9" ht="30" customHeight="1" x14ac:dyDescent="0.3">
      <c r="B41" s="89"/>
      <c r="C41" s="90"/>
      <c r="D41" s="91">
        <v>3225</v>
      </c>
      <c r="E41" s="85" t="s">
        <v>177</v>
      </c>
      <c r="F41" s="88">
        <v>5928</v>
      </c>
      <c r="G41" s="64">
        <v>5928</v>
      </c>
      <c r="H41" s="64">
        <v>11302.67</v>
      </c>
      <c r="I41" s="7">
        <f t="shared" si="1"/>
        <v>190.66582321187585</v>
      </c>
    </row>
    <row r="42" spans="2:9" ht="30" customHeight="1" x14ac:dyDescent="0.3">
      <c r="B42" s="89"/>
      <c r="C42" s="90"/>
      <c r="D42" s="91">
        <v>3227</v>
      </c>
      <c r="E42" s="85" t="s">
        <v>109</v>
      </c>
      <c r="F42" s="88">
        <v>1593</v>
      </c>
      <c r="G42" s="64">
        <v>1593</v>
      </c>
      <c r="H42" s="64">
        <v>2320.12</v>
      </c>
      <c r="I42" s="7">
        <f t="shared" si="1"/>
        <v>145.64469554300061</v>
      </c>
    </row>
    <row r="43" spans="2:9" ht="30" customHeight="1" x14ac:dyDescent="0.3">
      <c r="B43" s="89"/>
      <c r="C43" s="90"/>
      <c r="D43" s="91">
        <v>3231</v>
      </c>
      <c r="E43" s="85" t="s">
        <v>111</v>
      </c>
      <c r="F43" s="88">
        <v>9292</v>
      </c>
      <c r="G43" s="64">
        <v>9292</v>
      </c>
      <c r="H43" s="64">
        <v>9497.6</v>
      </c>
      <c r="I43" s="7">
        <f t="shared" si="1"/>
        <v>102.21265604821352</v>
      </c>
    </row>
    <row r="44" spans="2:9" ht="30" customHeight="1" x14ac:dyDescent="0.3">
      <c r="B44" s="89"/>
      <c r="C44" s="90"/>
      <c r="D44" s="91">
        <v>3232</v>
      </c>
      <c r="E44" s="85" t="s">
        <v>112</v>
      </c>
      <c r="F44" s="88">
        <v>33181</v>
      </c>
      <c r="G44" s="64">
        <v>33181</v>
      </c>
      <c r="H44" s="64">
        <v>28298.87</v>
      </c>
      <c r="I44" s="7">
        <f t="shared" si="1"/>
        <v>85.286368704981768</v>
      </c>
    </row>
    <row r="45" spans="2:9" ht="30" customHeight="1" x14ac:dyDescent="0.3">
      <c r="B45" s="89"/>
      <c r="C45" s="90"/>
      <c r="D45" s="91">
        <v>3233</v>
      </c>
      <c r="E45" s="85" t="s">
        <v>113</v>
      </c>
      <c r="F45" s="88">
        <v>2656</v>
      </c>
      <c r="G45" s="64">
        <v>2656</v>
      </c>
      <c r="H45" s="64">
        <v>1984.09</v>
      </c>
      <c r="I45" s="7">
        <f t="shared" si="1"/>
        <v>74.702183734939752</v>
      </c>
    </row>
    <row r="46" spans="2:9" ht="30" customHeight="1" x14ac:dyDescent="0.3">
      <c r="B46" s="89"/>
      <c r="C46" s="90"/>
      <c r="D46" s="91">
        <v>3234</v>
      </c>
      <c r="E46" s="85" t="s">
        <v>114</v>
      </c>
      <c r="F46" s="88">
        <v>40248</v>
      </c>
      <c r="G46" s="64">
        <v>25248</v>
      </c>
      <c r="H46" s="64">
        <v>19198.66</v>
      </c>
      <c r="I46" s="7">
        <f t="shared" si="1"/>
        <v>76.040320025348535</v>
      </c>
    </row>
    <row r="47" spans="2:9" ht="30" customHeight="1" x14ac:dyDescent="0.3">
      <c r="B47" s="89"/>
      <c r="C47" s="90"/>
      <c r="D47" s="91">
        <v>3236</v>
      </c>
      <c r="E47" s="97" t="s">
        <v>115</v>
      </c>
      <c r="F47" s="88">
        <v>13274</v>
      </c>
      <c r="G47" s="64">
        <v>13274</v>
      </c>
      <c r="H47" s="64">
        <v>4927.42</v>
      </c>
      <c r="I47" s="7">
        <f t="shared" si="1"/>
        <v>37.120837727889104</v>
      </c>
    </row>
    <row r="48" spans="2:9" ht="30" customHeight="1" x14ac:dyDescent="0.3">
      <c r="B48" s="89"/>
      <c r="C48" s="90"/>
      <c r="D48" s="91">
        <v>3237</v>
      </c>
      <c r="E48" s="85" t="s">
        <v>116</v>
      </c>
      <c r="F48" s="88">
        <v>2919</v>
      </c>
      <c r="G48" s="64">
        <v>2919</v>
      </c>
      <c r="H48" s="64">
        <v>6002.86</v>
      </c>
      <c r="I48" s="7">
        <f t="shared" si="1"/>
        <v>205.64782459746488</v>
      </c>
    </row>
    <row r="49" spans="2:9" ht="30" customHeight="1" x14ac:dyDescent="0.3">
      <c r="B49" s="89"/>
      <c r="C49" s="90"/>
      <c r="D49" s="91">
        <v>3239</v>
      </c>
      <c r="E49" s="85" t="s">
        <v>117</v>
      </c>
      <c r="F49" s="88">
        <v>23889</v>
      </c>
      <c r="G49" s="64">
        <v>23889</v>
      </c>
      <c r="H49" s="64">
        <v>26455.9</v>
      </c>
      <c r="I49" s="7">
        <f t="shared" si="1"/>
        <v>110.74511281342878</v>
      </c>
    </row>
    <row r="50" spans="2:9" ht="30" customHeight="1" x14ac:dyDescent="0.3">
      <c r="B50" s="89"/>
      <c r="C50" s="90"/>
      <c r="D50" s="91">
        <v>3291</v>
      </c>
      <c r="E50" s="85" t="s">
        <v>119</v>
      </c>
      <c r="F50" s="88">
        <v>1327</v>
      </c>
      <c r="G50" s="64">
        <v>1327</v>
      </c>
      <c r="H50" s="64">
        <v>1120.7</v>
      </c>
      <c r="I50" s="7">
        <f t="shared" si="1"/>
        <v>84.45365486058779</v>
      </c>
    </row>
    <row r="51" spans="2:9" ht="30" customHeight="1" x14ac:dyDescent="0.3">
      <c r="B51" s="89"/>
      <c r="C51" s="90"/>
      <c r="D51" s="91">
        <v>3292</v>
      </c>
      <c r="E51" s="85" t="s">
        <v>120</v>
      </c>
      <c r="F51" s="88">
        <v>1260</v>
      </c>
      <c r="G51" s="64">
        <v>1260</v>
      </c>
      <c r="H51" s="64">
        <v>1735.02</v>
      </c>
      <c r="I51" s="7">
        <f t="shared" si="1"/>
        <v>137.69999999999999</v>
      </c>
    </row>
    <row r="52" spans="2:9" ht="30" customHeight="1" x14ac:dyDescent="0.3">
      <c r="B52" s="89"/>
      <c r="C52" s="90"/>
      <c r="D52" s="91">
        <v>3295</v>
      </c>
      <c r="E52" s="85" t="s">
        <v>121</v>
      </c>
      <c r="F52" s="88">
        <v>2708</v>
      </c>
      <c r="G52" s="64">
        <v>2708</v>
      </c>
      <c r="H52" s="64">
        <v>622.22</v>
      </c>
      <c r="I52" s="7">
        <f t="shared" si="1"/>
        <v>22.977104874446084</v>
      </c>
    </row>
    <row r="53" spans="2:9" ht="30" customHeight="1" x14ac:dyDescent="0.3">
      <c r="B53" s="89"/>
      <c r="C53" s="90">
        <v>34</v>
      </c>
      <c r="D53" s="91"/>
      <c r="E53" s="85" t="s">
        <v>122</v>
      </c>
      <c r="F53" s="88">
        <f>F54</f>
        <v>1992</v>
      </c>
      <c r="G53" s="88">
        <f t="shared" ref="G53:H53" si="7">G54</f>
        <v>1992</v>
      </c>
      <c r="H53" s="88">
        <f t="shared" si="7"/>
        <v>1250.05</v>
      </c>
      <c r="I53" s="7">
        <f t="shared" si="1"/>
        <v>62.753514056224901</v>
      </c>
    </row>
    <row r="54" spans="2:9" ht="30" customHeight="1" x14ac:dyDescent="0.3">
      <c r="B54" s="89"/>
      <c r="C54" s="90"/>
      <c r="D54" s="91">
        <v>3431</v>
      </c>
      <c r="E54" s="85" t="s">
        <v>124</v>
      </c>
      <c r="F54" s="88">
        <v>1992</v>
      </c>
      <c r="G54" s="64">
        <v>1992</v>
      </c>
      <c r="H54" s="64">
        <v>1250.05</v>
      </c>
      <c r="I54" s="7">
        <f t="shared" si="1"/>
        <v>62.753514056224901</v>
      </c>
    </row>
    <row r="55" spans="2:9" ht="30" customHeight="1" x14ac:dyDescent="0.3">
      <c r="B55" s="89"/>
      <c r="C55" s="90">
        <v>37</v>
      </c>
      <c r="D55" s="91"/>
      <c r="E55" s="85" t="s">
        <v>178</v>
      </c>
      <c r="F55" s="88">
        <f>F56+F57</f>
        <v>81263</v>
      </c>
      <c r="G55" s="88">
        <f t="shared" ref="G55:H55" si="8">G56+G57</f>
        <v>66263</v>
      </c>
      <c r="H55" s="88">
        <f t="shared" si="8"/>
        <v>58161.72</v>
      </c>
      <c r="I55" s="7">
        <f t="shared" si="1"/>
        <v>87.774051884158581</v>
      </c>
    </row>
    <row r="56" spans="2:9" ht="30" customHeight="1" x14ac:dyDescent="0.3">
      <c r="B56" s="89"/>
      <c r="C56" s="90"/>
      <c r="D56" s="91">
        <v>3721</v>
      </c>
      <c r="E56" s="85" t="s">
        <v>130</v>
      </c>
      <c r="F56" s="88">
        <v>49411</v>
      </c>
      <c r="G56" s="64">
        <v>34411</v>
      </c>
      <c r="H56" s="64">
        <v>29137.66</v>
      </c>
      <c r="I56" s="7">
        <f t="shared" si="1"/>
        <v>84.67542355642091</v>
      </c>
    </row>
    <row r="57" spans="2:9" ht="30" customHeight="1" x14ac:dyDescent="0.3">
      <c r="B57" s="89"/>
      <c r="C57" s="90"/>
      <c r="D57" s="91">
        <v>3722</v>
      </c>
      <c r="E57" s="85" t="s">
        <v>131</v>
      </c>
      <c r="F57" s="88">
        <v>31852</v>
      </c>
      <c r="G57" s="64">
        <v>31852</v>
      </c>
      <c r="H57" s="64">
        <v>29024.06</v>
      </c>
      <c r="I57" s="7">
        <f t="shared" si="1"/>
        <v>91.121625015697603</v>
      </c>
    </row>
    <row r="58" spans="2:9" s="71" customFormat="1" ht="30" customHeight="1" x14ac:dyDescent="0.3">
      <c r="B58" s="92" t="s">
        <v>187</v>
      </c>
      <c r="C58" s="93"/>
      <c r="D58" s="94"/>
      <c r="E58" s="95" t="s">
        <v>188</v>
      </c>
      <c r="F58" s="96">
        <f>F59+F72</f>
        <v>19908</v>
      </c>
      <c r="G58" s="96">
        <f>G59+G72</f>
        <v>19908</v>
      </c>
      <c r="H58" s="96">
        <f>H59+H67</f>
        <v>38545.840000000004</v>
      </c>
      <c r="I58" s="7">
        <f t="shared" si="1"/>
        <v>193.61985131605385</v>
      </c>
    </row>
    <row r="59" spans="2:9" s="71" customFormat="1" ht="30" customHeight="1" x14ac:dyDescent="0.3">
      <c r="B59" s="92">
        <v>3</v>
      </c>
      <c r="C59" s="93"/>
      <c r="D59" s="94"/>
      <c r="E59" s="95" t="s">
        <v>4</v>
      </c>
      <c r="F59" s="96">
        <f>F60+F69</f>
        <v>19908</v>
      </c>
      <c r="G59" s="96">
        <f>G60+G69</f>
        <v>19908</v>
      </c>
      <c r="H59" s="96">
        <f>H60</f>
        <v>1458.9</v>
      </c>
      <c r="I59" s="7">
        <f t="shared" si="1"/>
        <v>7.3282097649186264</v>
      </c>
    </row>
    <row r="60" spans="2:9" ht="30" customHeight="1" x14ac:dyDescent="0.3">
      <c r="B60" s="89"/>
      <c r="C60" s="90">
        <v>32</v>
      </c>
      <c r="D60" s="91"/>
      <c r="E60" s="85" t="s">
        <v>11</v>
      </c>
      <c r="F60" s="88">
        <f>F61+F62+F63+F64+F65+F66</f>
        <v>19908</v>
      </c>
      <c r="G60" s="88">
        <f>G61+G62+G63+G64+G65+G66</f>
        <v>19908</v>
      </c>
      <c r="H60" s="88">
        <f>H61+H62+H63+H64+H65+H66</f>
        <v>1458.9</v>
      </c>
      <c r="I60" s="7">
        <f t="shared" si="1"/>
        <v>7.3282097649186264</v>
      </c>
    </row>
    <row r="61" spans="2:9" ht="30" customHeight="1" x14ac:dyDescent="0.3">
      <c r="B61" s="89"/>
      <c r="C61" s="90"/>
      <c r="D61" s="91">
        <v>3211</v>
      </c>
      <c r="E61" s="85" t="s">
        <v>43</v>
      </c>
      <c r="F61" s="88">
        <v>1062</v>
      </c>
      <c r="G61" s="88">
        <v>1062</v>
      </c>
      <c r="H61" s="88">
        <v>1008.9</v>
      </c>
      <c r="I61" s="7">
        <f t="shared" si="1"/>
        <v>95</v>
      </c>
    </row>
    <row r="62" spans="2:9" ht="30" customHeight="1" x14ac:dyDescent="0.3">
      <c r="B62" s="89"/>
      <c r="C62" s="90"/>
      <c r="D62" s="91">
        <v>3213</v>
      </c>
      <c r="E62" s="85" t="s">
        <v>102</v>
      </c>
      <c r="F62" s="88">
        <v>398</v>
      </c>
      <c r="G62" s="88">
        <v>398</v>
      </c>
      <c r="H62" s="88">
        <v>450</v>
      </c>
      <c r="I62" s="7">
        <f t="shared" si="1"/>
        <v>113.06532663316582</v>
      </c>
    </row>
    <row r="63" spans="2:9" ht="30" customHeight="1" x14ac:dyDescent="0.3">
      <c r="B63" s="89"/>
      <c r="C63" s="90"/>
      <c r="D63" s="91">
        <v>3221</v>
      </c>
      <c r="E63" s="115" t="s">
        <v>104</v>
      </c>
      <c r="F63" s="88">
        <v>3451</v>
      </c>
      <c r="G63" s="88">
        <v>3451</v>
      </c>
      <c r="H63" s="88">
        <v>0</v>
      </c>
      <c r="I63" s="7">
        <f t="shared" si="1"/>
        <v>0</v>
      </c>
    </row>
    <row r="64" spans="2:9" ht="30" customHeight="1" x14ac:dyDescent="0.3">
      <c r="B64" s="89"/>
      <c r="C64" s="90"/>
      <c r="D64" s="91">
        <v>3222</v>
      </c>
      <c r="E64" s="115" t="s">
        <v>105</v>
      </c>
      <c r="F64" s="88">
        <v>11414</v>
      </c>
      <c r="G64" s="88">
        <v>11414</v>
      </c>
      <c r="H64" s="88">
        <v>0</v>
      </c>
      <c r="I64" s="7">
        <f t="shared" si="1"/>
        <v>0</v>
      </c>
    </row>
    <row r="65" spans="2:9" ht="30" customHeight="1" x14ac:dyDescent="0.3">
      <c r="B65" s="89"/>
      <c r="C65" s="90"/>
      <c r="D65" s="91">
        <v>3232</v>
      </c>
      <c r="E65" s="115" t="s">
        <v>112</v>
      </c>
      <c r="F65" s="88">
        <v>3185</v>
      </c>
      <c r="G65" s="88">
        <v>3185</v>
      </c>
      <c r="H65" s="88">
        <v>0</v>
      </c>
      <c r="I65" s="7">
        <f t="shared" si="1"/>
        <v>0</v>
      </c>
    </row>
    <row r="66" spans="2:9" ht="30" customHeight="1" x14ac:dyDescent="0.3">
      <c r="B66" s="89"/>
      <c r="C66" s="90"/>
      <c r="D66" s="91">
        <v>3291</v>
      </c>
      <c r="E66" s="115" t="s">
        <v>119</v>
      </c>
      <c r="F66" s="88">
        <v>398</v>
      </c>
      <c r="G66" s="88">
        <v>398</v>
      </c>
      <c r="H66" s="88">
        <v>0</v>
      </c>
      <c r="I66" s="7">
        <f t="shared" si="1"/>
        <v>0</v>
      </c>
    </row>
    <row r="67" spans="2:9" s="71" customFormat="1" ht="30" customHeight="1" x14ac:dyDescent="0.3">
      <c r="B67" s="92">
        <v>4003</v>
      </c>
      <c r="C67" s="93"/>
      <c r="D67" s="94"/>
      <c r="E67" s="95" t="s">
        <v>179</v>
      </c>
      <c r="F67" s="96">
        <f>F68+F71</f>
        <v>0</v>
      </c>
      <c r="G67" s="96">
        <f t="shared" ref="G67:H67" si="9">G68+G71</f>
        <v>0</v>
      </c>
      <c r="H67" s="96">
        <f t="shared" si="9"/>
        <v>37086.94</v>
      </c>
      <c r="I67" s="7" t="e">
        <f t="shared" si="1"/>
        <v>#DIV/0!</v>
      </c>
    </row>
    <row r="68" spans="2:9" ht="30" customHeight="1" x14ac:dyDescent="0.3">
      <c r="B68" s="149" t="s">
        <v>189</v>
      </c>
      <c r="C68" s="152"/>
      <c r="D68" s="153"/>
      <c r="E68" s="97" t="s">
        <v>198</v>
      </c>
      <c r="F68" s="88">
        <f>F69</f>
        <v>0</v>
      </c>
      <c r="G68" s="88">
        <f t="shared" ref="G68:H69" si="10">G69</f>
        <v>0</v>
      </c>
      <c r="H68" s="88">
        <f t="shared" si="10"/>
        <v>4148.9399999999996</v>
      </c>
      <c r="I68" s="7" t="e">
        <f t="shared" si="1"/>
        <v>#DIV/0!</v>
      </c>
    </row>
    <row r="69" spans="2:9" ht="30" customHeight="1" x14ac:dyDescent="0.3">
      <c r="B69" s="89"/>
      <c r="C69" s="90">
        <v>32</v>
      </c>
      <c r="D69" s="91"/>
      <c r="E69" s="97" t="s">
        <v>11</v>
      </c>
      <c r="F69" s="88">
        <f>F70</f>
        <v>0</v>
      </c>
      <c r="G69" s="88">
        <f t="shared" si="10"/>
        <v>0</v>
      </c>
      <c r="H69" s="88">
        <f t="shared" si="10"/>
        <v>4148.9399999999996</v>
      </c>
      <c r="I69" s="7" t="e">
        <f t="shared" si="1"/>
        <v>#DIV/0!</v>
      </c>
    </row>
    <row r="70" spans="2:9" ht="30" customHeight="1" x14ac:dyDescent="0.3">
      <c r="B70" s="89"/>
      <c r="C70" s="90"/>
      <c r="D70" s="91">
        <v>3232</v>
      </c>
      <c r="E70" s="85" t="s">
        <v>112</v>
      </c>
      <c r="F70" s="88">
        <v>0</v>
      </c>
      <c r="G70" s="88"/>
      <c r="H70" s="88">
        <v>4148.9399999999996</v>
      </c>
      <c r="I70" s="7" t="e">
        <f t="shared" si="1"/>
        <v>#DIV/0!</v>
      </c>
    </row>
    <row r="71" spans="2:9" ht="30" customHeight="1" x14ac:dyDescent="0.3">
      <c r="B71" s="149" t="s">
        <v>185</v>
      </c>
      <c r="C71" s="152"/>
      <c r="D71" s="153"/>
      <c r="E71" s="85" t="s">
        <v>186</v>
      </c>
      <c r="F71" s="88">
        <f>F72</f>
        <v>0</v>
      </c>
      <c r="G71" s="88">
        <f t="shared" ref="G71:H71" si="11">G72</f>
        <v>0</v>
      </c>
      <c r="H71" s="88">
        <f t="shared" si="11"/>
        <v>32938</v>
      </c>
      <c r="I71" s="7" t="e">
        <f t="shared" si="1"/>
        <v>#DIV/0!</v>
      </c>
    </row>
    <row r="72" spans="2:9" s="71" customFormat="1" ht="30" customHeight="1" x14ac:dyDescent="0.3">
      <c r="B72" s="92">
        <v>4</v>
      </c>
      <c r="C72" s="93"/>
      <c r="D72" s="94"/>
      <c r="E72" s="95" t="s">
        <v>6</v>
      </c>
      <c r="F72" s="96">
        <f>F73</f>
        <v>0</v>
      </c>
      <c r="G72" s="96">
        <f t="shared" ref="G72:H72" si="12">G73</f>
        <v>0</v>
      </c>
      <c r="H72" s="96">
        <f t="shared" si="12"/>
        <v>32938</v>
      </c>
      <c r="I72" s="7" t="e">
        <f t="shared" si="1"/>
        <v>#DIV/0!</v>
      </c>
    </row>
    <row r="73" spans="2:9" ht="30" customHeight="1" x14ac:dyDescent="0.3">
      <c r="B73" s="89"/>
      <c r="C73" s="90">
        <v>42</v>
      </c>
      <c r="D73" s="91"/>
      <c r="E73" s="85" t="s">
        <v>132</v>
      </c>
      <c r="F73" s="88">
        <f>F74</f>
        <v>0</v>
      </c>
      <c r="G73" s="88">
        <f t="shared" ref="G73:H73" si="13">G74</f>
        <v>0</v>
      </c>
      <c r="H73" s="88">
        <f t="shared" si="13"/>
        <v>32938</v>
      </c>
      <c r="I73" s="7" t="e">
        <f t="shared" si="1"/>
        <v>#DIV/0!</v>
      </c>
    </row>
    <row r="74" spans="2:9" ht="30" customHeight="1" x14ac:dyDescent="0.3">
      <c r="B74" s="89"/>
      <c r="C74" s="90"/>
      <c r="D74" s="91">
        <v>4231</v>
      </c>
      <c r="E74" s="85" t="s">
        <v>138</v>
      </c>
      <c r="F74" s="88">
        <v>0</v>
      </c>
      <c r="G74" s="88"/>
      <c r="H74" s="88">
        <v>32938</v>
      </c>
      <c r="I74" s="7" t="e">
        <f t="shared" si="1"/>
        <v>#DIV/0!</v>
      </c>
    </row>
    <row r="75" spans="2:9" ht="30" customHeight="1" x14ac:dyDescent="0.3">
      <c r="B75" s="89">
        <v>4003</v>
      </c>
      <c r="C75" s="90"/>
      <c r="D75" s="91"/>
      <c r="E75" s="85" t="s">
        <v>179</v>
      </c>
      <c r="F75" s="88">
        <f>F76</f>
        <v>0</v>
      </c>
      <c r="G75" s="88">
        <f t="shared" ref="G75:H75" si="14">G76</f>
        <v>0</v>
      </c>
      <c r="H75" s="88">
        <f t="shared" si="14"/>
        <v>68540.149999999994</v>
      </c>
      <c r="I75" s="7" t="e">
        <f t="shared" si="1"/>
        <v>#DIV/0!</v>
      </c>
    </row>
    <row r="76" spans="2:9" ht="30" customHeight="1" x14ac:dyDescent="0.3">
      <c r="B76" s="89" t="s">
        <v>172</v>
      </c>
      <c r="C76" s="90"/>
      <c r="D76" s="91"/>
      <c r="E76" s="53" t="s">
        <v>173</v>
      </c>
      <c r="F76" s="88">
        <f>F77+F81+F85</f>
        <v>0</v>
      </c>
      <c r="G76" s="88">
        <f t="shared" ref="G76:H76" si="15">G77+G81+G85</f>
        <v>0</v>
      </c>
      <c r="H76" s="88">
        <f t="shared" si="15"/>
        <v>68540.149999999994</v>
      </c>
      <c r="I76" s="7" t="e">
        <f t="shared" ref="I76:I117" si="16">H76/G76*100</f>
        <v>#DIV/0!</v>
      </c>
    </row>
    <row r="77" spans="2:9" ht="30" customHeight="1" x14ac:dyDescent="0.3">
      <c r="B77" s="149" t="s">
        <v>180</v>
      </c>
      <c r="C77" s="152"/>
      <c r="D77" s="153"/>
      <c r="E77" s="85" t="s">
        <v>181</v>
      </c>
      <c r="F77" s="88">
        <f>F78</f>
        <v>0</v>
      </c>
      <c r="G77" s="88">
        <f t="shared" ref="G77:H77" si="17">G78</f>
        <v>0</v>
      </c>
      <c r="H77" s="88">
        <f t="shared" si="17"/>
        <v>50804.61</v>
      </c>
      <c r="I77" s="7" t="e">
        <f t="shared" si="16"/>
        <v>#DIV/0!</v>
      </c>
    </row>
    <row r="78" spans="2:9" ht="30" customHeight="1" x14ac:dyDescent="0.3">
      <c r="B78" s="89">
        <v>4</v>
      </c>
      <c r="C78" s="90"/>
      <c r="D78" s="91"/>
      <c r="E78" s="85" t="s">
        <v>6</v>
      </c>
      <c r="F78" s="88">
        <f>F79</f>
        <v>0</v>
      </c>
      <c r="G78" s="88">
        <f t="shared" ref="G78:H78" si="18">G79</f>
        <v>0</v>
      </c>
      <c r="H78" s="88">
        <f t="shared" si="18"/>
        <v>50804.61</v>
      </c>
      <c r="I78" s="7" t="e">
        <f t="shared" si="16"/>
        <v>#DIV/0!</v>
      </c>
    </row>
    <row r="79" spans="2:9" ht="30" customHeight="1" x14ac:dyDescent="0.3">
      <c r="B79" s="89"/>
      <c r="C79" s="90">
        <v>45</v>
      </c>
      <c r="D79" s="91"/>
      <c r="E79" s="85" t="s">
        <v>139</v>
      </c>
      <c r="F79" s="88">
        <f>F80</f>
        <v>0</v>
      </c>
      <c r="G79" s="88">
        <f t="shared" ref="G79:H79" si="19">G80</f>
        <v>0</v>
      </c>
      <c r="H79" s="88">
        <f t="shared" si="19"/>
        <v>50804.61</v>
      </c>
      <c r="I79" s="7" t="e">
        <f t="shared" si="16"/>
        <v>#DIV/0!</v>
      </c>
    </row>
    <row r="80" spans="2:9" ht="30" customHeight="1" x14ac:dyDescent="0.3">
      <c r="B80" s="89"/>
      <c r="C80" s="90"/>
      <c r="D80" s="91">
        <v>4521</v>
      </c>
      <c r="E80" s="85" t="s">
        <v>182</v>
      </c>
      <c r="F80" s="88">
        <v>0</v>
      </c>
      <c r="G80" s="64"/>
      <c r="H80" s="64">
        <v>50804.61</v>
      </c>
      <c r="I80" s="7" t="e">
        <f t="shared" si="16"/>
        <v>#DIV/0!</v>
      </c>
    </row>
    <row r="81" spans="2:9" ht="30" customHeight="1" x14ac:dyDescent="0.3">
      <c r="B81" s="149" t="s">
        <v>183</v>
      </c>
      <c r="C81" s="152"/>
      <c r="D81" s="153"/>
      <c r="E81" s="85" t="s">
        <v>184</v>
      </c>
      <c r="F81" s="88">
        <f>F82</f>
        <v>0</v>
      </c>
      <c r="G81" s="88">
        <f t="shared" ref="G81:H81" si="20">G82</f>
        <v>0</v>
      </c>
      <c r="H81" s="88">
        <f t="shared" si="20"/>
        <v>3000</v>
      </c>
      <c r="I81" s="7" t="e">
        <f t="shared" si="16"/>
        <v>#DIV/0!</v>
      </c>
    </row>
    <row r="82" spans="2:9" ht="30" customHeight="1" x14ac:dyDescent="0.3">
      <c r="B82" s="89">
        <v>4</v>
      </c>
      <c r="C82" s="90"/>
      <c r="D82" s="91"/>
      <c r="E82" s="85" t="s">
        <v>6</v>
      </c>
      <c r="F82" s="88">
        <f>F83</f>
        <v>0</v>
      </c>
      <c r="G82" s="88">
        <f t="shared" ref="G82:H82" si="21">G83</f>
        <v>0</v>
      </c>
      <c r="H82" s="88">
        <f t="shared" si="21"/>
        <v>3000</v>
      </c>
      <c r="I82" s="7" t="e">
        <f t="shared" si="16"/>
        <v>#DIV/0!</v>
      </c>
    </row>
    <row r="83" spans="2:9" ht="30" customHeight="1" x14ac:dyDescent="0.3">
      <c r="B83" s="89"/>
      <c r="C83" s="90">
        <v>45</v>
      </c>
      <c r="D83" s="91"/>
      <c r="E83" s="85" t="s">
        <v>139</v>
      </c>
      <c r="F83" s="88">
        <f>F84</f>
        <v>0</v>
      </c>
      <c r="G83" s="88">
        <f t="shared" ref="G83:H83" si="22">G84</f>
        <v>0</v>
      </c>
      <c r="H83" s="88">
        <f t="shared" si="22"/>
        <v>3000</v>
      </c>
      <c r="I83" s="7" t="e">
        <f t="shared" si="16"/>
        <v>#DIV/0!</v>
      </c>
    </row>
    <row r="84" spans="2:9" ht="30" customHeight="1" x14ac:dyDescent="0.3">
      <c r="B84" s="89"/>
      <c r="C84" s="90"/>
      <c r="D84" s="91">
        <v>4521</v>
      </c>
      <c r="E84" s="85" t="s">
        <v>182</v>
      </c>
      <c r="F84" s="88">
        <v>0</v>
      </c>
      <c r="G84" s="64"/>
      <c r="H84" s="64">
        <v>3000</v>
      </c>
      <c r="I84" s="7" t="e">
        <f t="shared" si="16"/>
        <v>#DIV/0!</v>
      </c>
    </row>
    <row r="85" spans="2:9" ht="30" customHeight="1" x14ac:dyDescent="0.3">
      <c r="B85" s="149" t="s">
        <v>185</v>
      </c>
      <c r="C85" s="152"/>
      <c r="D85" s="153"/>
      <c r="E85" s="85" t="s">
        <v>186</v>
      </c>
      <c r="F85" s="88">
        <f>F86</f>
        <v>0</v>
      </c>
      <c r="G85" s="88">
        <f t="shared" ref="G85:H85" si="23">G86</f>
        <v>0</v>
      </c>
      <c r="H85" s="88">
        <f t="shared" si="23"/>
        <v>14735.54</v>
      </c>
      <c r="I85" s="7" t="e">
        <f t="shared" si="16"/>
        <v>#DIV/0!</v>
      </c>
    </row>
    <row r="86" spans="2:9" ht="30" customHeight="1" x14ac:dyDescent="0.3">
      <c r="B86" s="89">
        <v>4</v>
      </c>
      <c r="C86" s="90"/>
      <c r="D86" s="91"/>
      <c r="E86" s="85" t="s">
        <v>6</v>
      </c>
      <c r="F86" s="88">
        <f>F87</f>
        <v>0</v>
      </c>
      <c r="G86" s="88">
        <f t="shared" ref="G86:H86" si="24">G87</f>
        <v>0</v>
      </c>
      <c r="H86" s="88">
        <f t="shared" si="24"/>
        <v>14735.54</v>
      </c>
      <c r="I86" s="7" t="e">
        <f t="shared" si="16"/>
        <v>#DIV/0!</v>
      </c>
    </row>
    <row r="87" spans="2:9" ht="30" customHeight="1" x14ac:dyDescent="0.3">
      <c r="B87" s="89"/>
      <c r="C87" s="90">
        <v>42</v>
      </c>
      <c r="D87" s="91"/>
      <c r="E87" s="85" t="s">
        <v>132</v>
      </c>
      <c r="F87" s="88">
        <f>F88</f>
        <v>0</v>
      </c>
      <c r="G87" s="88">
        <f t="shared" ref="G87:H87" si="25">G88</f>
        <v>0</v>
      </c>
      <c r="H87" s="88">
        <f t="shared" si="25"/>
        <v>14735.54</v>
      </c>
      <c r="I87" s="7" t="e">
        <f t="shared" si="16"/>
        <v>#DIV/0!</v>
      </c>
    </row>
    <row r="88" spans="2:9" ht="30" customHeight="1" x14ac:dyDescent="0.3">
      <c r="B88" s="89"/>
      <c r="C88" s="90"/>
      <c r="D88" s="91">
        <v>4231</v>
      </c>
      <c r="E88" s="85" t="s">
        <v>138</v>
      </c>
      <c r="F88" s="88">
        <v>0</v>
      </c>
      <c r="G88" s="64"/>
      <c r="H88" s="64">
        <v>14735.54</v>
      </c>
      <c r="I88" s="7" t="e">
        <f t="shared" si="16"/>
        <v>#DIV/0!</v>
      </c>
    </row>
    <row r="89" spans="2:9" ht="30" customHeight="1" x14ac:dyDescent="0.3">
      <c r="B89" s="89">
        <v>4002</v>
      </c>
      <c r="C89" s="90"/>
      <c r="D89" s="91"/>
      <c r="E89" s="97" t="s">
        <v>169</v>
      </c>
      <c r="F89" s="88">
        <f>F90</f>
        <v>8362</v>
      </c>
      <c r="G89" s="88">
        <f t="shared" ref="G89:H89" si="26">G90</f>
        <v>8362</v>
      </c>
      <c r="H89" s="88">
        <f t="shared" si="26"/>
        <v>29663.350000000002</v>
      </c>
      <c r="I89" s="7">
        <f t="shared" si="16"/>
        <v>354.73989476201871</v>
      </c>
    </row>
    <row r="90" spans="2:9" ht="30" customHeight="1" x14ac:dyDescent="0.3">
      <c r="B90" s="149" t="s">
        <v>190</v>
      </c>
      <c r="C90" s="152"/>
      <c r="D90" s="153"/>
      <c r="E90" s="53" t="s">
        <v>193</v>
      </c>
      <c r="F90" s="88">
        <f>F91+F100+F106</f>
        <v>8362</v>
      </c>
      <c r="G90" s="88">
        <f t="shared" ref="G90:H90" si="27">G91+G100+G106</f>
        <v>8362</v>
      </c>
      <c r="H90" s="88">
        <f t="shared" si="27"/>
        <v>29663.350000000002</v>
      </c>
      <c r="I90" s="7">
        <f t="shared" si="16"/>
        <v>354.73989476201871</v>
      </c>
    </row>
    <row r="91" spans="2:9" ht="30" customHeight="1" x14ac:dyDescent="0.3">
      <c r="B91" s="89" t="s">
        <v>191</v>
      </c>
      <c r="C91" s="90"/>
      <c r="D91" s="91"/>
      <c r="E91" s="85" t="s">
        <v>192</v>
      </c>
      <c r="F91" s="88">
        <f>F92+F97</f>
        <v>7698</v>
      </c>
      <c r="G91" s="88">
        <f t="shared" ref="G91:H91" si="28">G92+G97</f>
        <v>7698</v>
      </c>
      <c r="H91" s="88">
        <f t="shared" si="28"/>
        <v>5432.72</v>
      </c>
      <c r="I91" s="7">
        <f t="shared" si="16"/>
        <v>70.573135879449211</v>
      </c>
    </row>
    <row r="92" spans="2:9" ht="30" customHeight="1" x14ac:dyDescent="0.3">
      <c r="B92" s="89">
        <v>3</v>
      </c>
      <c r="C92" s="90"/>
      <c r="D92" s="91"/>
      <c r="E92" s="87" t="s">
        <v>4</v>
      </c>
      <c r="F92" s="88">
        <f>F93</f>
        <v>7698</v>
      </c>
      <c r="G92" s="88">
        <f t="shared" ref="G92:H92" si="29">G93</f>
        <v>7698</v>
      </c>
      <c r="H92" s="88">
        <f t="shared" si="29"/>
        <v>4377.55</v>
      </c>
      <c r="I92" s="7">
        <f t="shared" si="16"/>
        <v>56.866069108859449</v>
      </c>
    </row>
    <row r="93" spans="2:9" ht="30" customHeight="1" x14ac:dyDescent="0.3">
      <c r="B93" s="89"/>
      <c r="C93" s="90">
        <v>32</v>
      </c>
      <c r="D93" s="91"/>
      <c r="E93" s="97" t="s">
        <v>11</v>
      </c>
      <c r="F93" s="88">
        <f>F94+F95+F96</f>
        <v>7698</v>
      </c>
      <c r="G93" s="88">
        <f t="shared" ref="G93:H93" si="30">G94+G95+G96</f>
        <v>7698</v>
      </c>
      <c r="H93" s="88">
        <f t="shared" si="30"/>
        <v>4377.55</v>
      </c>
      <c r="I93" s="7">
        <f t="shared" si="16"/>
        <v>56.866069108859449</v>
      </c>
    </row>
    <row r="94" spans="2:9" ht="30" customHeight="1" x14ac:dyDescent="0.3">
      <c r="B94" s="89"/>
      <c r="C94" s="90"/>
      <c r="D94" s="91">
        <v>3222</v>
      </c>
      <c r="E94" s="97" t="s">
        <v>105</v>
      </c>
      <c r="F94" s="88">
        <v>3982</v>
      </c>
      <c r="G94" s="64">
        <v>3982</v>
      </c>
      <c r="H94" s="64">
        <v>4033.75</v>
      </c>
      <c r="I94" s="7">
        <f t="shared" si="16"/>
        <v>101.29959819186338</v>
      </c>
    </row>
    <row r="95" spans="2:9" ht="30" customHeight="1" x14ac:dyDescent="0.3">
      <c r="B95" s="89"/>
      <c r="C95" s="90"/>
      <c r="D95" s="91">
        <v>3232</v>
      </c>
      <c r="E95" s="97" t="s">
        <v>112</v>
      </c>
      <c r="F95" s="88">
        <v>3716</v>
      </c>
      <c r="G95" s="64">
        <v>3716</v>
      </c>
      <c r="H95" s="64">
        <v>300</v>
      </c>
      <c r="I95" s="7">
        <f t="shared" si="16"/>
        <v>8.0731969860064581</v>
      </c>
    </row>
    <row r="96" spans="2:9" ht="30" customHeight="1" x14ac:dyDescent="0.3">
      <c r="B96" s="89"/>
      <c r="C96" s="90"/>
      <c r="D96" s="91">
        <v>3236</v>
      </c>
      <c r="E96" s="115" t="s">
        <v>115</v>
      </c>
      <c r="F96" s="88">
        <v>0</v>
      </c>
      <c r="G96" s="64">
        <v>0</v>
      </c>
      <c r="H96" s="64">
        <v>43.8</v>
      </c>
      <c r="I96" s="7" t="e">
        <f t="shared" si="16"/>
        <v>#DIV/0!</v>
      </c>
    </row>
    <row r="97" spans="2:9" ht="30" customHeight="1" x14ac:dyDescent="0.3">
      <c r="B97" s="89">
        <v>4</v>
      </c>
      <c r="C97" s="90"/>
      <c r="D97" s="91"/>
      <c r="E97" s="97" t="s">
        <v>6</v>
      </c>
      <c r="F97" s="88">
        <f>F98</f>
        <v>0</v>
      </c>
      <c r="G97" s="88">
        <f t="shared" ref="G97:H97" si="31">G98</f>
        <v>0</v>
      </c>
      <c r="H97" s="88">
        <f t="shared" si="31"/>
        <v>1055.17</v>
      </c>
      <c r="I97" s="7" t="e">
        <f t="shared" si="16"/>
        <v>#DIV/0!</v>
      </c>
    </row>
    <row r="98" spans="2:9" ht="30" customHeight="1" x14ac:dyDescent="0.3">
      <c r="B98" s="89"/>
      <c r="C98" s="90">
        <v>42</v>
      </c>
      <c r="D98" s="91"/>
      <c r="E98" s="97" t="s">
        <v>132</v>
      </c>
      <c r="F98" s="88">
        <f>F99</f>
        <v>0</v>
      </c>
      <c r="G98" s="88">
        <f t="shared" ref="G98:H98" si="32">G99</f>
        <v>0</v>
      </c>
      <c r="H98" s="88">
        <f t="shared" si="32"/>
        <v>1055.17</v>
      </c>
      <c r="I98" s="7" t="e">
        <f t="shared" si="16"/>
        <v>#DIV/0!</v>
      </c>
    </row>
    <row r="99" spans="2:9" ht="30" customHeight="1" x14ac:dyDescent="0.3">
      <c r="B99" s="89"/>
      <c r="C99" s="90"/>
      <c r="D99" s="91">
        <v>4227</v>
      </c>
      <c r="E99" s="85" t="s">
        <v>136</v>
      </c>
      <c r="F99" s="88">
        <v>0</v>
      </c>
      <c r="G99" s="64"/>
      <c r="H99" s="64">
        <v>1055.17</v>
      </c>
      <c r="I99" s="7" t="e">
        <f t="shared" si="16"/>
        <v>#DIV/0!</v>
      </c>
    </row>
    <row r="100" spans="2:9" ht="30" customHeight="1" x14ac:dyDescent="0.3">
      <c r="B100" s="89" t="s">
        <v>194</v>
      </c>
      <c r="C100" s="90"/>
      <c r="D100" s="91"/>
      <c r="E100" s="87" t="s">
        <v>196</v>
      </c>
      <c r="F100" s="88">
        <f>F101</f>
        <v>0</v>
      </c>
      <c r="G100" s="88">
        <f t="shared" ref="G100:H100" si="33">G101</f>
        <v>0</v>
      </c>
      <c r="H100" s="88">
        <f t="shared" si="33"/>
        <v>8971.02</v>
      </c>
      <c r="I100" s="7" t="e">
        <f t="shared" si="16"/>
        <v>#DIV/0!</v>
      </c>
    </row>
    <row r="101" spans="2:9" ht="30" customHeight="1" x14ac:dyDescent="0.3">
      <c r="B101" s="89">
        <v>3</v>
      </c>
      <c r="C101" s="90"/>
      <c r="D101" s="91"/>
      <c r="E101" s="97" t="s">
        <v>4</v>
      </c>
      <c r="F101" s="88">
        <f>F102+F104</f>
        <v>0</v>
      </c>
      <c r="G101" s="88">
        <f t="shared" ref="G101:H101" si="34">G102+G104</f>
        <v>0</v>
      </c>
      <c r="H101" s="88">
        <f t="shared" si="34"/>
        <v>8971.02</v>
      </c>
      <c r="I101" s="7" t="e">
        <f t="shared" si="16"/>
        <v>#DIV/0!</v>
      </c>
    </row>
    <row r="102" spans="2:9" ht="30" customHeight="1" x14ac:dyDescent="0.3">
      <c r="B102" s="89"/>
      <c r="C102" s="90">
        <v>31</v>
      </c>
      <c r="D102" s="91"/>
      <c r="E102" s="97" t="s">
        <v>5</v>
      </c>
      <c r="F102" s="88">
        <f>F103</f>
        <v>0</v>
      </c>
      <c r="G102" s="88">
        <f t="shared" ref="G102:H102" si="35">G103</f>
        <v>0</v>
      </c>
      <c r="H102" s="88">
        <f t="shared" si="35"/>
        <v>8541</v>
      </c>
      <c r="I102" s="7" t="e">
        <f t="shared" si="16"/>
        <v>#DIV/0!</v>
      </c>
    </row>
    <row r="103" spans="2:9" ht="30" customHeight="1" x14ac:dyDescent="0.3">
      <c r="B103" s="89"/>
      <c r="C103" s="90"/>
      <c r="D103" s="91">
        <v>3111</v>
      </c>
      <c r="E103" s="53" t="s">
        <v>41</v>
      </c>
      <c r="F103" s="88">
        <v>0</v>
      </c>
      <c r="G103" s="64"/>
      <c r="H103" s="64">
        <v>8541</v>
      </c>
      <c r="I103" s="7" t="e">
        <f t="shared" si="16"/>
        <v>#DIV/0!</v>
      </c>
    </row>
    <row r="104" spans="2:9" ht="30" customHeight="1" x14ac:dyDescent="0.3">
      <c r="B104" s="89"/>
      <c r="C104" s="90">
        <v>32</v>
      </c>
      <c r="D104" s="91"/>
      <c r="E104" s="97" t="s">
        <v>11</v>
      </c>
      <c r="F104" s="88">
        <f>F105</f>
        <v>0</v>
      </c>
      <c r="G104" s="88">
        <f t="shared" ref="G104:H104" si="36">G105</f>
        <v>0</v>
      </c>
      <c r="H104" s="88">
        <f t="shared" si="36"/>
        <v>430.02</v>
      </c>
      <c r="I104" s="7" t="e">
        <f t="shared" si="16"/>
        <v>#DIV/0!</v>
      </c>
    </row>
    <row r="105" spans="2:9" ht="30" customHeight="1" x14ac:dyDescent="0.3">
      <c r="B105" s="89"/>
      <c r="C105" s="90"/>
      <c r="D105" s="91">
        <v>3212</v>
      </c>
      <c r="E105" s="97" t="s">
        <v>175</v>
      </c>
      <c r="F105" s="88">
        <v>0</v>
      </c>
      <c r="G105" s="64"/>
      <c r="H105" s="64">
        <v>430.02</v>
      </c>
      <c r="I105" s="7" t="e">
        <f t="shared" si="16"/>
        <v>#DIV/0!</v>
      </c>
    </row>
    <row r="106" spans="2:9" ht="30" customHeight="1" x14ac:dyDescent="0.3">
      <c r="B106" s="89" t="s">
        <v>195</v>
      </c>
      <c r="C106" s="90"/>
      <c r="D106" s="91"/>
      <c r="E106" s="87" t="s">
        <v>197</v>
      </c>
      <c r="F106" s="88">
        <f>F107+F113</f>
        <v>664</v>
      </c>
      <c r="G106" s="88">
        <f t="shared" ref="G106:H106" si="37">G107+G113</f>
        <v>664</v>
      </c>
      <c r="H106" s="88">
        <f t="shared" si="37"/>
        <v>15259.61</v>
      </c>
      <c r="I106" s="7">
        <f t="shared" si="16"/>
        <v>2298.1340361445787</v>
      </c>
    </row>
    <row r="107" spans="2:9" ht="30" customHeight="1" x14ac:dyDescent="0.3">
      <c r="B107" s="89">
        <v>3</v>
      </c>
      <c r="C107" s="90"/>
      <c r="D107" s="91"/>
      <c r="E107" s="97" t="s">
        <v>4</v>
      </c>
      <c r="F107" s="88">
        <f>F108+F111</f>
        <v>664</v>
      </c>
      <c r="G107" s="88">
        <f t="shared" ref="G107:H107" si="38">G108+G111</f>
        <v>664</v>
      </c>
      <c r="H107" s="88">
        <f t="shared" si="38"/>
        <v>6050.48</v>
      </c>
      <c r="I107" s="7">
        <f t="shared" si="16"/>
        <v>911.2168674698795</v>
      </c>
    </row>
    <row r="108" spans="2:9" ht="30" customHeight="1" x14ac:dyDescent="0.3">
      <c r="B108" s="89"/>
      <c r="C108" s="90">
        <v>32</v>
      </c>
      <c r="D108" s="91"/>
      <c r="E108" s="97" t="s">
        <v>11</v>
      </c>
      <c r="F108" s="88">
        <f>F109+F110</f>
        <v>664</v>
      </c>
      <c r="G108" s="88">
        <f t="shared" ref="G108:H108" si="39">G109+G110</f>
        <v>664</v>
      </c>
      <c r="H108" s="88">
        <f t="shared" si="39"/>
        <v>5690.48</v>
      </c>
      <c r="I108" s="7">
        <f t="shared" si="16"/>
        <v>856.99999999999989</v>
      </c>
    </row>
    <row r="109" spans="2:9" ht="30" customHeight="1" x14ac:dyDescent="0.3">
      <c r="B109" s="89"/>
      <c r="C109" s="90"/>
      <c r="D109" s="91">
        <v>3221</v>
      </c>
      <c r="E109" s="97" t="s">
        <v>104</v>
      </c>
      <c r="F109" s="88">
        <v>0</v>
      </c>
      <c r="G109" s="64">
        <v>0</v>
      </c>
      <c r="H109" s="64">
        <v>4852</v>
      </c>
      <c r="I109" s="7" t="e">
        <f t="shared" si="16"/>
        <v>#DIV/0!</v>
      </c>
    </row>
    <row r="110" spans="2:9" ht="30" customHeight="1" x14ac:dyDescent="0.3">
      <c r="B110" s="89"/>
      <c r="C110" s="90"/>
      <c r="D110" s="91">
        <v>3222</v>
      </c>
      <c r="E110" s="97" t="s">
        <v>105</v>
      </c>
      <c r="F110" s="88">
        <v>664</v>
      </c>
      <c r="G110" s="64">
        <v>664</v>
      </c>
      <c r="H110" s="64">
        <v>838.48</v>
      </c>
      <c r="I110" s="7">
        <f t="shared" si="16"/>
        <v>126.27710843373494</v>
      </c>
    </row>
    <row r="111" spans="2:9" ht="30" customHeight="1" x14ac:dyDescent="0.3">
      <c r="B111" s="89"/>
      <c r="C111" s="90">
        <v>37</v>
      </c>
      <c r="D111" s="91"/>
      <c r="E111" s="97" t="s">
        <v>178</v>
      </c>
      <c r="F111" s="88">
        <f>F112</f>
        <v>0</v>
      </c>
      <c r="G111" s="88">
        <f t="shared" ref="G111:H111" si="40">G112</f>
        <v>0</v>
      </c>
      <c r="H111" s="88">
        <f t="shared" si="40"/>
        <v>360</v>
      </c>
      <c r="I111" s="7" t="e">
        <f t="shared" si="16"/>
        <v>#DIV/0!</v>
      </c>
    </row>
    <row r="112" spans="2:9" ht="30" customHeight="1" x14ac:dyDescent="0.3">
      <c r="B112" s="89"/>
      <c r="C112" s="90"/>
      <c r="D112" s="91">
        <v>3722</v>
      </c>
      <c r="E112" s="97" t="s">
        <v>131</v>
      </c>
      <c r="F112" s="88">
        <v>0</v>
      </c>
      <c r="G112" s="64"/>
      <c r="H112" s="64">
        <v>360</v>
      </c>
      <c r="I112" s="7" t="e">
        <f t="shared" si="16"/>
        <v>#DIV/0!</v>
      </c>
    </row>
    <row r="113" spans="2:9" ht="30" customHeight="1" x14ac:dyDescent="0.3">
      <c r="B113" s="89">
        <v>4</v>
      </c>
      <c r="C113" s="90"/>
      <c r="D113" s="91"/>
      <c r="E113" s="97" t="s">
        <v>6</v>
      </c>
      <c r="F113" s="88">
        <f>F114</f>
        <v>0</v>
      </c>
      <c r="G113" s="88">
        <f t="shared" ref="G113:H113" si="41">G114</f>
        <v>0</v>
      </c>
      <c r="H113" s="88">
        <f t="shared" si="41"/>
        <v>9209.130000000001</v>
      </c>
      <c r="I113" s="7" t="e">
        <f t="shared" si="16"/>
        <v>#DIV/0!</v>
      </c>
    </row>
    <row r="114" spans="2:9" s="101" customFormat="1" ht="30" customHeight="1" x14ac:dyDescent="0.3">
      <c r="B114" s="98"/>
      <c r="C114" s="104">
        <v>42</v>
      </c>
      <c r="D114" s="99"/>
      <c r="E114" s="97" t="s">
        <v>132</v>
      </c>
      <c r="F114" s="108">
        <f>F115+F116+F117</f>
        <v>0</v>
      </c>
      <c r="G114" s="108">
        <f t="shared" ref="G114:H114" si="42">G115+G116+G117</f>
        <v>0</v>
      </c>
      <c r="H114" s="108">
        <f t="shared" si="42"/>
        <v>9209.130000000001</v>
      </c>
      <c r="I114" s="7" t="e">
        <f t="shared" si="16"/>
        <v>#DIV/0!</v>
      </c>
    </row>
    <row r="115" spans="2:9" s="101" customFormat="1" ht="30" customHeight="1" x14ac:dyDescent="0.3">
      <c r="B115" s="98"/>
      <c r="C115" s="104"/>
      <c r="D115" s="105">
        <v>4221</v>
      </c>
      <c r="E115" s="106" t="s">
        <v>134</v>
      </c>
      <c r="F115" s="108">
        <v>0</v>
      </c>
      <c r="G115" s="100"/>
      <c r="H115" s="107">
        <v>1247.53</v>
      </c>
      <c r="I115" s="7" t="e">
        <f t="shared" si="16"/>
        <v>#DIV/0!</v>
      </c>
    </row>
    <row r="116" spans="2:9" s="101" customFormat="1" ht="30" customHeight="1" x14ac:dyDescent="0.3">
      <c r="B116" s="98"/>
      <c r="C116" s="104"/>
      <c r="D116" s="105">
        <v>4222</v>
      </c>
      <c r="E116" s="106" t="s">
        <v>135</v>
      </c>
      <c r="F116" s="108">
        <v>0</v>
      </c>
      <c r="G116" s="100"/>
      <c r="H116" s="107">
        <v>384.76</v>
      </c>
      <c r="I116" s="7" t="e">
        <f t="shared" si="16"/>
        <v>#DIV/0!</v>
      </c>
    </row>
    <row r="117" spans="2:9" ht="30" customHeight="1" x14ac:dyDescent="0.3">
      <c r="B117" s="89"/>
      <c r="C117" s="90"/>
      <c r="D117" s="91">
        <v>4227</v>
      </c>
      <c r="E117" s="97" t="s">
        <v>136</v>
      </c>
      <c r="F117" s="88">
        <v>0</v>
      </c>
      <c r="G117" s="64"/>
      <c r="H117" s="64">
        <v>7576.84</v>
      </c>
      <c r="I117" s="7" t="e">
        <f t="shared" si="16"/>
        <v>#DIV/0!</v>
      </c>
    </row>
    <row r="120" spans="2:9" x14ac:dyDescent="0.3">
      <c r="B120" s="52"/>
      <c r="C120" s="52"/>
      <c r="D120" s="52"/>
      <c r="E120" s="52"/>
      <c r="F120" s="52"/>
      <c r="G120" s="52"/>
      <c r="H120" s="52"/>
      <c r="I120" s="52"/>
    </row>
    <row r="121" spans="2:9" x14ac:dyDescent="0.3">
      <c r="B121" s="52"/>
      <c r="C121" s="52"/>
      <c r="D121" s="52"/>
      <c r="E121" s="52"/>
      <c r="F121" s="52"/>
      <c r="G121" s="52"/>
      <c r="H121" s="52"/>
      <c r="I121" s="52"/>
    </row>
    <row r="122" spans="2:9" x14ac:dyDescent="0.3">
      <c r="B122" s="52"/>
      <c r="C122" s="52"/>
      <c r="D122" s="52"/>
      <c r="E122" s="52"/>
      <c r="F122" s="52"/>
      <c r="G122" s="52"/>
      <c r="H122" s="52"/>
      <c r="I122" s="52"/>
    </row>
  </sheetData>
  <mergeCells count="22">
    <mergeCell ref="B77:D77"/>
    <mergeCell ref="B81:D81"/>
    <mergeCell ref="B85:D85"/>
    <mergeCell ref="B90:D90"/>
    <mergeCell ref="B2:I2"/>
    <mergeCell ref="B24:D24"/>
    <mergeCell ref="B26:D26"/>
    <mergeCell ref="B25:D25"/>
    <mergeCell ref="B8:E8"/>
    <mergeCell ref="B9:E9"/>
    <mergeCell ref="B10:E10"/>
    <mergeCell ref="B68:D68"/>
    <mergeCell ref="B71:D71"/>
    <mergeCell ref="B4:I4"/>
    <mergeCell ref="B6:E6"/>
    <mergeCell ref="B7:E7"/>
    <mergeCell ref="B18:D18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Vera Filipovic</cp:lastModifiedBy>
  <cp:lastPrinted>2024-03-22T13:36:53Z</cp:lastPrinted>
  <dcterms:created xsi:type="dcterms:W3CDTF">2022-08-12T12:51:27Z</dcterms:created>
  <dcterms:modified xsi:type="dcterms:W3CDTF">2024-03-25T11:02:18Z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